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 Geraldo\Desktop\cuenta pública 2024\"/>
    </mc:Choice>
  </mc:AlternateContent>
  <xr:revisionPtr revIDLastSave="0" documentId="13_ncr:1_{EEE959A7-DC5C-4A39-8342-7C00AEDCBA5E}" xr6:coauthVersionLast="47" xr6:coauthVersionMax="47" xr10:uidLastSave="{00000000-0000-0000-0000-000000000000}"/>
  <bookViews>
    <workbookView xWindow="-120" yWindow="-120" windowWidth="29040" windowHeight="15840" xr2:uid="{42A11A93-B883-415D-BFDE-E124D528947D}"/>
  </bookViews>
  <sheets>
    <sheet name="ANEXO E" sheetId="1" r:id="rId1"/>
    <sheet name="ANEXO F" sheetId="5" r:id="rId2"/>
  </sheets>
  <definedNames>
    <definedName name="_ftn1" localSheetId="1">'ANEXO F'!$B$23</definedName>
    <definedName name="_ftn2" localSheetId="1">'ANEXO F'!$B$24</definedName>
    <definedName name="_ftn3" localSheetId="1">'ANEXO F'!$B$26</definedName>
    <definedName name="_ftnref1" localSheetId="1">'ANEXO F'!$B$8</definedName>
    <definedName name="_ftnref2" localSheetId="1">'ANEXO F'!$B$9</definedName>
    <definedName name="_ftnref3" localSheetId="1">'ANEXO F'!$B$16</definedName>
    <definedName name="_xlnm.Print_Area" localSheetId="0">'ANEXO E'!$A$1:$I$82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H11" i="1"/>
  <c r="G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2" i="1"/>
  <c r="F33" i="1"/>
  <c r="F34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3" i="1"/>
  <c r="F12" i="1"/>
  <c r="I68" i="1" l="1"/>
  <c r="I69" i="1"/>
  <c r="I70" i="1"/>
  <c r="I71" i="1"/>
  <c r="I63" i="1"/>
  <c r="I64" i="1"/>
  <c r="I65" i="1"/>
  <c r="I57" i="1"/>
  <c r="I58" i="1"/>
  <c r="I59" i="1"/>
  <c r="I60" i="1"/>
  <c r="I48" i="1"/>
  <c r="I49" i="1"/>
  <c r="I50" i="1"/>
  <c r="I51" i="1"/>
  <c r="I52" i="1"/>
  <c r="I53" i="1"/>
  <c r="I54" i="1"/>
  <c r="I41" i="1"/>
  <c r="I42" i="1"/>
  <c r="I43" i="1"/>
  <c r="I44" i="1"/>
  <c r="I45" i="1"/>
  <c r="I37" i="1"/>
  <c r="I38" i="1"/>
  <c r="I31" i="1"/>
  <c r="I32" i="1"/>
  <c r="I33" i="1"/>
  <c r="I34" i="1"/>
  <c r="I28" i="1"/>
  <c r="I73" i="1"/>
  <c r="I67" i="1"/>
  <c r="I62" i="1"/>
  <c r="I47" i="1"/>
  <c r="I40" i="1"/>
  <c r="I36" i="1"/>
  <c r="I30" i="1"/>
  <c r="I27" i="1"/>
  <c r="I22" i="1"/>
  <c r="I23" i="1"/>
  <c r="I24" i="1"/>
  <c r="I25" i="1"/>
  <c r="I21" i="1"/>
  <c r="I13" i="1"/>
  <c r="I14" i="1"/>
  <c r="I15" i="1"/>
  <c r="I16" i="1"/>
  <c r="I17" i="1"/>
  <c r="I18" i="1"/>
  <c r="I19" i="1"/>
  <c r="I12" i="1"/>
  <c r="D63" i="5" l="1"/>
  <c r="E63" i="5"/>
  <c r="F63" i="5"/>
  <c r="G63" i="5"/>
  <c r="H63" i="5"/>
  <c r="I63" i="5"/>
  <c r="J63" i="5"/>
  <c r="K63" i="5"/>
  <c r="L63" i="5"/>
  <c r="C63" i="5"/>
  <c r="D58" i="5"/>
  <c r="E58" i="5"/>
  <c r="F58" i="5"/>
  <c r="G58" i="5"/>
  <c r="H58" i="5"/>
  <c r="I58" i="5"/>
  <c r="J58" i="5"/>
  <c r="K58" i="5"/>
  <c r="L58" i="5"/>
  <c r="C58" i="5"/>
  <c r="D52" i="5"/>
  <c r="F52" i="5"/>
  <c r="G52" i="5"/>
  <c r="H52" i="5"/>
  <c r="I52" i="5"/>
  <c r="J52" i="5"/>
  <c r="K52" i="5"/>
  <c r="L52" i="5"/>
  <c r="C52" i="5"/>
  <c r="D26" i="5"/>
  <c r="E26" i="5"/>
  <c r="F26" i="5"/>
  <c r="G26" i="5"/>
  <c r="H26" i="5"/>
  <c r="I26" i="5"/>
  <c r="J26" i="5"/>
  <c r="K26" i="5"/>
  <c r="L26" i="5"/>
  <c r="D32" i="5"/>
  <c r="E32" i="5"/>
  <c r="F32" i="5"/>
  <c r="G32" i="5"/>
  <c r="H32" i="5"/>
  <c r="I32" i="5"/>
  <c r="J32" i="5"/>
  <c r="K32" i="5"/>
  <c r="L32" i="5"/>
  <c r="D36" i="5"/>
  <c r="E36" i="5"/>
  <c r="F36" i="5"/>
  <c r="G36" i="5"/>
  <c r="H36" i="5"/>
  <c r="I36" i="5"/>
  <c r="J36" i="5"/>
  <c r="K36" i="5"/>
  <c r="L36" i="5"/>
  <c r="D43" i="5"/>
  <c r="E43" i="5"/>
  <c r="F43" i="5"/>
  <c r="G43" i="5"/>
  <c r="H43" i="5"/>
  <c r="I43" i="5"/>
  <c r="J43" i="5"/>
  <c r="K43" i="5"/>
  <c r="L43" i="5"/>
  <c r="C43" i="5"/>
  <c r="D69" i="5"/>
  <c r="E69" i="5"/>
  <c r="F69" i="5"/>
  <c r="G69" i="5"/>
  <c r="H69" i="5"/>
  <c r="I69" i="5"/>
  <c r="J69" i="5"/>
  <c r="K69" i="5"/>
  <c r="L69" i="5"/>
  <c r="C69" i="5"/>
  <c r="E52" i="5"/>
  <c r="C36" i="5"/>
  <c r="C32" i="5"/>
  <c r="K71" i="5" l="1"/>
  <c r="M52" i="5"/>
  <c r="L71" i="5"/>
  <c r="I71" i="5"/>
  <c r="F71" i="5"/>
  <c r="D71" i="5"/>
  <c r="G71" i="5"/>
  <c r="E71" i="5"/>
  <c r="H71" i="5"/>
  <c r="J71" i="5"/>
  <c r="C26" i="5" l="1"/>
  <c r="M26" i="5" s="1"/>
  <c r="M28" i="5"/>
  <c r="M17" i="5"/>
  <c r="M18" i="5"/>
  <c r="M19" i="5"/>
  <c r="M20" i="5"/>
  <c r="M21" i="5"/>
  <c r="M22" i="5"/>
  <c r="M23" i="5"/>
  <c r="M24" i="5"/>
  <c r="M25" i="5"/>
  <c r="M27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10" i="5"/>
  <c r="M11" i="5"/>
  <c r="M12" i="5"/>
  <c r="M13" i="5"/>
  <c r="M14" i="5"/>
  <c r="M15" i="5"/>
  <c r="M16" i="5"/>
  <c r="M9" i="5"/>
  <c r="C8" i="5"/>
  <c r="C71" i="5" l="1"/>
  <c r="M71" i="5" s="1"/>
  <c r="M8" i="5"/>
  <c r="E72" i="1"/>
  <c r="E66" i="1"/>
  <c r="E61" i="1"/>
  <c r="E55" i="1"/>
  <c r="E46" i="1"/>
  <c r="E39" i="1"/>
  <c r="E35" i="1"/>
  <c r="E29" i="1"/>
  <c r="E26" i="1"/>
  <c r="E20" i="1"/>
  <c r="E11" i="1"/>
  <c r="E74" i="1" l="1"/>
  <c r="G72" i="1"/>
  <c r="D72" i="1"/>
  <c r="F72" i="1" s="1"/>
  <c r="C72" i="1"/>
  <c r="G66" i="1"/>
  <c r="D66" i="1"/>
  <c r="C66" i="1"/>
  <c r="F66" i="1" l="1"/>
  <c r="H55" i="1"/>
  <c r="H61" i="1"/>
  <c r="G61" i="1"/>
  <c r="D61" i="1"/>
  <c r="C61" i="1"/>
  <c r="G55" i="1"/>
  <c r="D55" i="1"/>
  <c r="C55" i="1"/>
  <c r="H46" i="1"/>
  <c r="G46" i="1"/>
  <c r="D46" i="1"/>
  <c r="C46" i="1"/>
  <c r="H39" i="1"/>
  <c r="G39" i="1"/>
  <c r="D39" i="1"/>
  <c r="C39" i="1"/>
  <c r="G35" i="1"/>
  <c r="D35" i="1"/>
  <c r="C35" i="1"/>
  <c r="F35" i="1" s="1"/>
  <c r="G29" i="1"/>
  <c r="D29" i="1"/>
  <c r="C29" i="1"/>
  <c r="H26" i="1"/>
  <c r="G26" i="1"/>
  <c r="D26" i="1"/>
  <c r="C26" i="1"/>
  <c r="H20" i="1"/>
  <c r="G20" i="1"/>
  <c r="D20" i="1"/>
  <c r="C20" i="1"/>
  <c r="F11" i="1"/>
  <c r="D11" i="1"/>
  <c r="C11" i="1"/>
  <c r="F55" i="1" l="1"/>
  <c r="F39" i="1"/>
  <c r="F29" i="1"/>
  <c r="I46" i="1"/>
  <c r="I20" i="1"/>
  <c r="I61" i="1"/>
  <c r="I39" i="1"/>
  <c r="I26" i="1"/>
  <c r="I55" i="1"/>
  <c r="D74" i="1"/>
  <c r="G74" i="1"/>
  <c r="C74" i="1"/>
  <c r="F74" i="1" l="1"/>
  <c r="H72" i="1"/>
  <c r="I72" i="1" s="1"/>
  <c r="H66" i="1"/>
  <c r="I66" i="1" s="1"/>
  <c r="H35" i="1"/>
  <c r="I35" i="1" s="1"/>
  <c r="H29" i="1"/>
  <c r="I29" i="1" s="1"/>
  <c r="I11" i="1"/>
  <c r="H74" i="1" l="1"/>
  <c r="I74" i="1" s="1"/>
</calcChain>
</file>

<file path=xl/sharedStrings.xml><?xml version="1.0" encoding="utf-8"?>
<sst xmlns="http://schemas.openxmlformats.org/spreadsheetml/2006/main" count="178" uniqueCount="105">
  <si>
    <t>CONCEPTOS</t>
  </si>
  <si>
    <t>I N G R E S O S</t>
  </si>
  <si>
    <t>IMPUESTOS</t>
  </si>
  <si>
    <t>Impuesto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</si>
  <si>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</si>
  <si>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</si>
  <si>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</si>
  <si>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</si>
  <si>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</si>
  <si>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</si>
  <si>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</si>
  <si>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</si>
  <si>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 xml:space="preserve">Cuotas para el Seguro Social 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</si>
  <si>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</si>
  <si>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</si>
  <si>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</si>
  <si>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</si>
  <si>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DERECHOS.</t>
  </si>
  <si>
    <t>Dererechos por el Uso, Goce, Aprovechamiento o Explotación de Bienes de Dominio Público</t>
  </si>
  <si>
    <t>Derechos por Prestación de Servicios</t>
  </si>
  <si>
    <t>Otros Derechos</t>
  </si>
  <si>
    <t>PRODUCTOS</t>
  </si>
  <si>
    <t>Productos de Tipo Corriente</t>
  </si>
  <si>
    <t>APROVECHAMIENTOS</t>
  </si>
  <si>
    <t>Otros Aprovechamientos</t>
  </si>
  <si>
    <t>INGRESOS POR VENTA DE BIENES Y SERVICIOS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</si>
  <si>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</si>
  <si>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</si>
  <si>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</si>
  <si>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</si>
  <si>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</si>
  <si>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Pensiones y Jubilaciones</t>
  </si>
  <si>
    <t>10</t>
  </si>
  <si>
    <t>OTROS INGRESOS Y BENEFICIOS</t>
  </si>
  <si>
    <t>Ingresos Financieros</t>
  </si>
  <si>
    <t>Otros Ingresos y Beneficios Varios</t>
  </si>
  <si>
    <t>11</t>
  </si>
  <si>
    <t>INGRESOS DERIVADOS DE FINANCIAMIENTO</t>
  </si>
  <si>
    <t>Endeudamiento Interno</t>
  </si>
  <si>
    <t>TOTAL DE INGRESOS</t>
  </si>
  <si>
    <t>DESCRIPCIÓN</t>
  </si>
  <si>
    <t>RECURSOS ESTATALES</t>
  </si>
  <si>
    <t>MODIFICADO</t>
  </si>
  <si>
    <t>DEVENGADO</t>
  </si>
  <si>
    <t>Multas</t>
  </si>
  <si>
    <t>Indemnizaciones</t>
  </si>
  <si>
    <t>Reintegros</t>
  </si>
  <si>
    <t>RECURSOS FISCALES
(Recurso no etiquetado)</t>
  </si>
  <si>
    <t>INGRESOS PROPIOS
(Recurso no etiquetado)</t>
  </si>
  <si>
    <t xml:space="preserve">RECURSOS FEDERALES </t>
  </si>
  <si>
    <t>FINANCIAMIENTOS INTERNOS
(Recurso no etiquetado)</t>
  </si>
  <si>
    <t>OTROS RECURSOS 
(De libre disposición No etiquetados)</t>
  </si>
  <si>
    <t>TOTAL ANUAL</t>
  </si>
  <si>
    <t>APORTACIONES FONDO INFRAESTRUCTURA
(Recurso etiquetado)</t>
  </si>
  <si>
    <t>ESTIMADO</t>
  </si>
  <si>
    <t>RECAUDADO</t>
  </si>
  <si>
    <t>APORTACIONES  FONDO  FORTALECIMIENTO
(Recurso etiquetado)</t>
  </si>
  <si>
    <t>PARTICIPACIONES FEDERALES
(Recurso no etiquetado)</t>
  </si>
  <si>
    <t>CONVENIOS
(No etiquetado, derivados de la colaboración fiscal. NO PARA UN FIN ESPECÍFICO)</t>
  </si>
  <si>
    <t>PARTICIPACIONES ESTATALES
(Recurso no etiquetado)</t>
  </si>
  <si>
    <t>CRI/FF</t>
  </si>
  <si>
    <t>AUTORIZÓ</t>
  </si>
  <si>
    <t xml:space="preserve">AMPLIACIONES </t>
  </si>
  <si>
    <t>REDUCCIONES</t>
  </si>
  <si>
    <t>Accesorios de Impuestos</t>
  </si>
  <si>
    <t>Informe de Situación Hacendaria de Ingresos</t>
  </si>
  <si>
    <t>Accesorios de Cuotas y Aportaciones para la Seguridad Social</t>
  </si>
  <si>
    <t>Contribuciones de Mejoras no comprendidas en Ley de Ingresos vigente</t>
  </si>
  <si>
    <t>Accesorios de Derechos</t>
  </si>
  <si>
    <t>Derechos no comprendidos en Ley de Ingresos vigente</t>
  </si>
  <si>
    <t>Productos no comprendidos en Ley de Ingresos vigente</t>
  </si>
  <si>
    <t>Otros Productos</t>
  </si>
  <si>
    <t>Aprovechamientos no comprendidos en Ley de Ingresos vigente</t>
  </si>
  <si>
    <t>Accesorios de Aprovechamientos</t>
  </si>
  <si>
    <t>Ingresos por Venta de Bienes y Prestación de Servicios de Instituciones Públicas 
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</si>
  <si>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</si>
  <si>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</si>
  <si>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</si>
  <si>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</si>
  <si>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</si>
  <si>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</si>
  <si>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</si>
  <si>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Incentivos Derivados de la Colaboración Fiscal</t>
  </si>
  <si>
    <t>Fondos Distintos de Aportaciones</t>
  </si>
  <si>
    <t>Transferencias y Asignaciones</t>
  </si>
  <si>
    <t>Subsidios y Subvenciones</t>
  </si>
  <si>
    <t>Transferencias del Fondo Mexicano del Petróleo para la Estabilización y el Desarrollo</t>
  </si>
  <si>
    <t>Incremento por Variación de Inventarios</t>
  </si>
  <si>
    <t>Disminución del Exceso de Estimaciones por Pérdida o Deterioro u Obsolescencia</t>
  </si>
  <si>
    <t>Disminución del Exceso de Provisiones</t>
  </si>
  <si>
    <t>DIFERENCIA</t>
  </si>
  <si>
    <t>PRESUPUESTO INGRESOS</t>
  </si>
  <si>
    <t xml:space="preserve">“Bajo protesta de decir verdad declaramos que los Estados Financieros y sus notas, son razonablemente correctos y son responsabilidad del emisor”.  </t>
  </si>
  <si>
    <t>Origen de los Recursos INGRESO RECAUDADO</t>
  </si>
  <si>
    <t>"Sello oficial del Ente Público"</t>
  </si>
  <si>
    <t>ANEXO E</t>
  </si>
  <si>
    <t>ANEXO F</t>
  </si>
  <si>
    <t>Formato (0374_PIF) Presupuesto de Ingresos Por Fuente de Financiamiento.</t>
  </si>
  <si>
    <t>ENTE PÚBLICO: SECRETARÍA DE FINANZAS Y ADMINISTRACIÓN</t>
  </si>
  <si>
    <t>ENTE PÚBLICO: Secretaría de Finanzas y Administración</t>
  </si>
  <si>
    <t>Mtra. Bertha Montaño Cota
Secretaria de Finanzas y Administración</t>
  </si>
  <si>
    <t>ELABORÓ Y REVISÓ</t>
  </si>
  <si>
    <t>CUENTA PÚBLICA 2024</t>
  </si>
  <si>
    <t>Mtra. Claudia Angulo Castro
Dirección General de Ingresos</t>
  </si>
  <si>
    <t>Mtra. Claudia Angulo Castro
Directora General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</si>
</sst>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rgb="FF000000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8"/>
      <color theme="1"/>
      <name val="Arial"/>
      <family val="2"/>
    </font>
    <font>
      <sz val="18"/>
      <color theme="1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9" xfId="2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43" fontId="5" fillId="3" borderId="5" xfId="3" applyFont="1" applyFill="1" applyBorder="1" applyAlignment="1">
      <alignment vertical="center"/>
    </xf>
    <xf numFmtId="43" fontId="5" fillId="3" borderId="5" xfId="3" applyFont="1" applyFill="1" applyBorder="1" applyAlignment="1" applyProtection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43" fontId="6" fillId="0" borderId="5" xfId="3" applyFont="1" applyBorder="1" applyAlignment="1">
      <alignment horizontal="left" vertical="center"/>
    </xf>
    <xf numFmtId="43" fontId="6" fillId="2" borderId="5" xfId="3" applyFont="1" applyFill="1" applyBorder="1" applyAlignment="1" applyProtection="1">
      <alignment vertical="center"/>
      <protection locked="0"/>
    </xf>
    <xf numFmtId="43" fontId="6" fillId="0" borderId="5" xfId="3" applyFont="1" applyFill="1" applyBorder="1" applyAlignment="1" applyProtection="1">
      <alignment horizontal="center" vertical="center"/>
    </xf>
    <xf numFmtId="43" fontId="6" fillId="0" borderId="5" xfId="3" applyFont="1" applyBorder="1" applyAlignment="1" applyProtection="1">
      <alignment vertical="center"/>
      <protection locked="0"/>
    </xf>
    <xf numFmtId="164" fontId="5" fillId="3" borderId="10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3" fontId="6" fillId="0" borderId="5" xfId="3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3" fontId="6" fillId="0" borderId="5" xfId="3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justify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41" fontId="6" fillId="0" borderId="0" xfId="0" applyNumberFormat="1" applyFont="1"/>
    <xf numFmtId="9" fontId="6" fillId="0" borderId="0" xfId="0" applyNumberFormat="1" applyFont="1" applyAlignment="1">
      <alignment horizontal="center" vertical="center"/>
    </xf>
    <xf numFmtId="0" fontId="7" fillId="0" borderId="0" xfId="0" applyFont="1"/>
    <xf numFmtId="0" fontId="6" fillId="0" borderId="0" xfId="2" applyFont="1"/>
    <xf numFmtId="0" fontId="6" fillId="0" borderId="0" xfId="2" applyFont="1" applyAlignment="1">
      <alignment vertical="center"/>
    </xf>
    <xf numFmtId="0" fontId="3" fillId="0" borderId="0" xfId="0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1" fontId="4" fillId="0" borderId="9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43" fontId="3" fillId="0" borderId="6" xfId="3" applyFont="1" applyBorder="1" applyAlignment="1">
      <alignment vertical="center"/>
    </xf>
    <xf numFmtId="43" fontId="3" fillId="2" borderId="6" xfId="3" applyFont="1" applyFill="1" applyBorder="1" applyAlignment="1" applyProtection="1">
      <alignment vertical="center"/>
      <protection locked="0"/>
    </xf>
    <xf numFmtId="43" fontId="3" fillId="0" borderId="6" xfId="3" applyFont="1" applyBorder="1"/>
    <xf numFmtId="43" fontId="3" fillId="0" borderId="11" xfId="3" applyFont="1" applyBorder="1"/>
    <xf numFmtId="43" fontId="3" fillId="0" borderId="6" xfId="3" applyFont="1" applyBorder="1" applyAlignment="1" applyProtection="1">
      <alignment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43" fontId="4" fillId="3" borderId="6" xfId="3" applyFont="1" applyFill="1" applyBorder="1" applyAlignment="1">
      <alignment vertical="center" wrapText="1"/>
    </xf>
    <xf numFmtId="43" fontId="4" fillId="3" borderId="6" xfId="3" applyFont="1" applyFill="1" applyBorder="1" applyAlignment="1">
      <alignment vertical="center"/>
    </xf>
    <xf numFmtId="43" fontId="4" fillId="3" borderId="6" xfId="3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vertical="center" wrapText="1"/>
    </xf>
    <xf numFmtId="43" fontId="3" fillId="0" borderId="6" xfId="3" applyFont="1" applyBorder="1" applyAlignment="1">
      <alignment vertical="center" wrapText="1"/>
    </xf>
    <xf numFmtId="43" fontId="3" fillId="0" borderId="6" xfId="3" applyFont="1" applyBorder="1" applyAlignment="1">
      <alignment horizontal="left" vertical="center" wrapText="1"/>
    </xf>
    <xf numFmtId="43" fontId="3" fillId="0" borderId="6" xfId="3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43" fontId="3" fillId="0" borderId="6" xfId="3" applyFont="1" applyBorder="1" applyAlignment="1" applyProtection="1">
      <alignment horizontal="left" vertical="center"/>
      <protection locked="0"/>
    </xf>
    <xf numFmtId="49" fontId="4" fillId="3" borderId="10" xfId="0" applyNumberFormat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41" fontId="3" fillId="0" borderId="0" xfId="0" applyNumberFormat="1" applyFont="1"/>
    <xf numFmtId="9" fontId="3" fillId="0" borderId="0" xfId="0" applyNumberFormat="1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/>
    <xf numFmtId="43" fontId="4" fillId="3" borderId="14" xfId="3" applyFont="1" applyFill="1" applyBorder="1"/>
    <xf numFmtId="43" fontId="16" fillId="3" borderId="17" xfId="3" applyFont="1" applyFill="1" applyBorder="1" applyAlignment="1"/>
    <xf numFmtId="43" fontId="16" fillId="3" borderId="12" xfId="3" applyFont="1" applyFill="1" applyBorder="1" applyAlignment="1" applyProtection="1">
      <alignment horizontal="center" vertical="center"/>
    </xf>
    <xf numFmtId="43" fontId="6" fillId="0" borderId="0" xfId="0" applyNumberFormat="1" applyFont="1"/>
    <xf numFmtId="43" fontId="15" fillId="3" borderId="5" xfId="3" applyFont="1" applyFill="1" applyBorder="1" applyAlignment="1">
      <alignment horizontal="right"/>
    </xf>
    <xf numFmtId="0" fontId="13" fillId="0" borderId="0" xfId="0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7" fillId="0" borderId="19" xfId="2" applyFont="1" applyBorder="1" applyAlignment="1">
      <alignment vertical="center"/>
    </xf>
    <xf numFmtId="0" fontId="18" fillId="0" borderId="0" xfId="2" applyFont="1" applyAlignment="1">
      <alignment horizontal="center" vertical="center" wrapText="1"/>
    </xf>
    <xf numFmtId="0" fontId="0" fillId="0" borderId="19" xfId="0" applyBorder="1"/>
    <xf numFmtId="4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17" fillId="0" borderId="2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3" fontId="5" fillId="0" borderId="8" xfId="1" applyNumberFormat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1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41" fontId="4" fillId="0" borderId="15" xfId="0" applyNumberFormat="1" applyFont="1" applyBorder="1" applyAlignment="1">
      <alignment horizontal="center" vertical="center" wrapText="1"/>
    </xf>
    <xf numFmtId="41" fontId="4" fillId="0" borderId="9" xfId="0" applyNumberFormat="1" applyFont="1" applyBorder="1" applyAlignment="1">
      <alignment horizontal="center" vertical="center" wrapText="1"/>
    </xf>
  </cellXfs>
  <cellStyles count="5">
    <cellStyle name="Millares" xfId="3" builtinId="3"/>
    <cellStyle name="Millares 2" xfId="4" xr:uid="{4236224A-6729-4461-AFDE-BE791E7C1CA5}"/>
    <cellStyle name="Normal" xfId="0" builtinId="0"/>
    <cellStyle name="Normal 17" xfId="2" xr:uid="{00000000-0005-0000-0000-000002000000}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007CA8"/>
      <color rgb="FF036FA5"/>
      <color rgb="FF0B519D"/>
      <color rgb="FF008080"/>
      <color rgb="FF0099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1</xdr:col>
      <xdr:colOff>4351564</xdr:colOff>
      <xdr:row>4</xdr:row>
      <xdr:rowOff>134711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7518AF-0EFC-455B-BD6C-528524FFFEC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479"/>
        <a:stretch/>
      </xdr:blipFill>
      <xdr:spPr bwMode="auto">
        <a:xfrm>
          <a:off x="161925" y="323850"/>
          <a:ext cx="4513489" cy="10395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1</xdr:col>
      <xdr:colOff>4038601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1179B9-FA46-4685-85AA-F61DF6BA243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479"/>
        <a:stretch/>
      </xdr:blipFill>
      <xdr:spPr bwMode="auto">
        <a:xfrm>
          <a:off x="123826" y="66675"/>
          <a:ext cx="4514850" cy="1038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workbookViewId="0">
      <selection activeCell="A5" sqref="A5:I5"/>
    </sheetView>
  </sheetViews>
  <sheetFormatPr baseColWidth="10" defaultRowHeight="13.5"/>
  <cols>
    <col min="1" max="1" width="4.85546875" style="25" customWidth="1"/>
    <col min="2" max="2" width="79.42578125" style="3" bestFit="1" customWidth="1"/>
    <col min="3" max="7" width="25" style="27" customWidth="1"/>
    <col min="8" max="8" width="23.140625" style="3" bestFit="1" customWidth="1"/>
    <col min="9" max="9" width="21.42578125" style="3" customWidth="1"/>
    <col min="10" max="10" width="11.42578125" style="3"/>
    <col min="11" max="11" width="17.42578125" style="3" bestFit="1" customWidth="1"/>
    <col min="12" max="12" width="11.42578125" style="3"/>
    <col min="13" max="13" width="15.7109375" style="3" bestFit="1" customWidth="1"/>
    <col min="14" max="16384" width="11.42578125" style="3"/>
  </cols>
  <sheetData>
    <row r="1" spans="1:13" s="69" customFormat="1" ht="23.25">
      <c r="A1" s="75" t="s">
        <v>97</v>
      </c>
      <c r="B1" s="75"/>
      <c r="C1" s="75"/>
      <c r="D1" s="75"/>
      <c r="E1" s="75"/>
      <c r="F1" s="75"/>
      <c r="G1" s="75"/>
      <c r="H1" s="75"/>
      <c r="I1" s="75"/>
      <c r="J1" s="75"/>
    </row>
    <row r="3" spans="1:13" ht="30" customHeight="1">
      <c r="A3" s="97" t="s">
        <v>95</v>
      </c>
      <c r="B3" s="97"/>
      <c r="C3" s="97"/>
      <c r="D3" s="97"/>
      <c r="E3" s="97"/>
      <c r="F3" s="97"/>
      <c r="G3" s="97"/>
      <c r="H3" s="97"/>
      <c r="I3" s="97"/>
      <c r="J3" s="2"/>
      <c r="K3" s="2"/>
      <c r="L3" s="2"/>
      <c r="M3" s="2"/>
    </row>
    <row r="4" spans="1:13" ht="30" customHeight="1">
      <c r="A4" s="97" t="s">
        <v>102</v>
      </c>
      <c r="B4" s="97"/>
      <c r="C4" s="97"/>
      <c r="D4" s="97"/>
      <c r="E4" s="97"/>
      <c r="F4" s="97"/>
      <c r="G4" s="97"/>
      <c r="H4" s="97"/>
      <c r="I4" s="97"/>
      <c r="J4" s="2"/>
      <c r="K4" s="2"/>
      <c r="L4" s="2"/>
      <c r="M4" s="2"/>
    </row>
    <row r="5" spans="1:13" ht="30" customHeight="1">
      <c r="A5" s="97" t="s">
        <v>65</v>
      </c>
      <c r="B5" s="97"/>
      <c r="C5" s="97"/>
      <c r="D5" s="97"/>
      <c r="E5" s="97"/>
      <c r="F5" s="97"/>
      <c r="G5" s="97"/>
      <c r="H5" s="97"/>
      <c r="I5" s="97"/>
    </row>
    <row r="6" spans="1:13" ht="27.75" customHeight="1">
      <c r="A6" s="100" t="s">
        <v>99</v>
      </c>
      <c r="B6" s="101"/>
      <c r="C6" s="101"/>
      <c r="D6" s="101"/>
      <c r="E6" s="101"/>
      <c r="F6" s="101"/>
      <c r="G6" s="101"/>
      <c r="H6" s="101"/>
      <c r="I6" s="102"/>
    </row>
    <row r="7" spans="1:13" ht="20.25" customHeight="1">
      <c r="A7" s="91" t="s">
        <v>0</v>
      </c>
      <c r="B7" s="92"/>
      <c r="C7" s="88" t="s">
        <v>91</v>
      </c>
      <c r="D7" s="89"/>
      <c r="E7" s="89"/>
      <c r="F7" s="89"/>
      <c r="G7" s="89"/>
      <c r="H7" s="89"/>
      <c r="I7" s="90"/>
      <c r="J7" s="4"/>
    </row>
    <row r="8" spans="1:13" ht="17.25" customHeight="1">
      <c r="A8" s="93"/>
      <c r="B8" s="94"/>
      <c r="C8" s="107" t="s">
        <v>54</v>
      </c>
      <c r="D8" s="103" t="s">
        <v>62</v>
      </c>
      <c r="E8" s="103" t="s">
        <v>63</v>
      </c>
      <c r="F8" s="103" t="s">
        <v>42</v>
      </c>
      <c r="G8" s="103" t="s">
        <v>43</v>
      </c>
      <c r="H8" s="103" t="s">
        <v>55</v>
      </c>
      <c r="I8" s="105" t="s">
        <v>90</v>
      </c>
    </row>
    <row r="9" spans="1:13" ht="15" customHeight="1">
      <c r="A9" s="95"/>
      <c r="B9" s="96"/>
      <c r="C9" s="107"/>
      <c r="D9" s="104"/>
      <c r="E9" s="104"/>
      <c r="F9" s="104"/>
      <c r="G9" s="104"/>
      <c r="H9" s="104"/>
      <c r="I9" s="106"/>
    </row>
    <row r="10" spans="1:13" ht="21.75" customHeight="1" thickBot="1">
      <c r="A10" s="108" t="s">
        <v>1</v>
      </c>
      <c r="B10" s="109"/>
      <c r="C10" s="109"/>
      <c r="D10" s="109"/>
      <c r="E10" s="109"/>
      <c r="F10" s="109"/>
      <c r="G10" s="109"/>
      <c r="H10" s="109"/>
      <c r="I10" s="110"/>
    </row>
    <row r="11" spans="1:13" ht="15" customHeight="1">
      <c r="A11" s="5">
        <v>1</v>
      </c>
      <c r="B11" s="6" t="s">
        <v>2</v>
      </c>
      <c r="C11" s="7">
        <f t="shared" ref="C11:H11" si="0">SUM(C12:C19)</f>
        <v>1762731239</v>
      </c>
      <c r="D11" s="7">
        <f t="shared" si="0"/>
        <v>627065987</v>
      </c>
      <c r="E11" s="7">
        <f t="shared" si="0"/>
        <v>391425</v>
      </c>
      <c r="F11" s="7">
        <f t="shared" si="0"/>
        <v>2389405801</v>
      </c>
      <c r="G11" s="7">
        <f t="shared" si="0"/>
        <v>2389405801</v>
      </c>
      <c r="H11" s="7">
        <f t="shared" si="0"/>
        <v>2389405801</v>
      </c>
      <c r="I11" s="8">
        <f>H11-C11</f>
        <v>626674562</v>
      </c>
    </row>
    <row r="12" spans="1:13" ht="15" customHeight="1">
      <c r="A12" s="9">
        <v>1.1000000000000001</v>
      </c>
      <c r="B12" s="10" t="s">
        <v>3</v>
      </c>
      <c r="C12" s="11">
        <v>49621152</v>
      </c>
      <c r="D12" s="11">
        <v>14204286</v>
      </c>
      <c r="E12" s="11">
        <v>0</v>
      </c>
      <c r="F12" s="11">
        <f>C12+D12-E12</f>
        <v>63825438</v>
      </c>
      <c r="G12" s="11">
        <v>63825438</v>
      </c>
      <c r="H12" s="12">
        <v>63825438</v>
      </c>
      <c r="I12" s="13">
        <f>+H12-C12</f>
        <v>14204286</v>
      </c>
    </row>
    <row r="13" spans="1:13" ht="15" customHeight="1">
      <c r="A13" s="9">
        <v>1.2</v>
      </c>
      <c r="B13" s="10" t="s">
        <v>4</v>
      </c>
      <c r="C13" s="11">
        <v>415428</v>
      </c>
      <c r="D13" s="11">
        <v>0</v>
      </c>
      <c r="E13" s="11">
        <v>391425</v>
      </c>
      <c r="F13" s="11">
        <f>C13+D13-E13</f>
        <v>24003</v>
      </c>
      <c r="G13" s="11">
        <v>24003</v>
      </c>
      <c r="H13" s="11">
        <v>24003</v>
      </c>
      <c r="I13" s="13">
        <f t="shared" ref="I13:I28" si="1">+H13-C13</f>
        <v>-391425</v>
      </c>
      <c r="K13" s="73"/>
    </row>
    <row r="14" spans="1:13" ht="15" customHeight="1">
      <c r="A14" s="9">
        <v>1.3</v>
      </c>
      <c r="B14" s="10" t="s">
        <v>5</v>
      </c>
      <c r="C14" s="11">
        <v>839700053</v>
      </c>
      <c r="D14" s="11">
        <v>171073217</v>
      </c>
      <c r="E14" s="11">
        <v>0</v>
      </c>
      <c r="F14" s="11">
        <f t="shared" ref="F14:F74" si="2">C14+D14-E14</f>
        <v>1010773270</v>
      </c>
      <c r="G14" s="11">
        <v>1010773270</v>
      </c>
      <c r="H14" s="14">
        <v>1010773270</v>
      </c>
      <c r="I14" s="13">
        <f t="shared" si="1"/>
        <v>171073217</v>
      </c>
    </row>
    <row r="15" spans="1:13" ht="15" customHeight="1">
      <c r="A15" s="9">
        <v>1.4</v>
      </c>
      <c r="B15" s="10" t="s">
        <v>6</v>
      </c>
      <c r="C15" s="11">
        <v>0</v>
      </c>
      <c r="D15" s="11">
        <v>0</v>
      </c>
      <c r="E15" s="11">
        <v>0</v>
      </c>
      <c r="F15" s="11">
        <f t="shared" si="2"/>
        <v>0</v>
      </c>
      <c r="G15" s="11">
        <v>0</v>
      </c>
      <c r="H15" s="14">
        <v>0</v>
      </c>
      <c r="I15" s="13">
        <f t="shared" si="1"/>
        <v>0</v>
      </c>
    </row>
    <row r="16" spans="1:13" ht="15" customHeight="1">
      <c r="A16" s="9">
        <v>1.5</v>
      </c>
      <c r="B16" s="10" t="s">
        <v>7</v>
      </c>
      <c r="C16" s="11">
        <v>864891270</v>
      </c>
      <c r="D16" s="11">
        <v>438538995</v>
      </c>
      <c r="E16" s="11">
        <v>0</v>
      </c>
      <c r="F16" s="11">
        <f t="shared" si="2"/>
        <v>1303430265</v>
      </c>
      <c r="G16" s="11">
        <v>1303430265</v>
      </c>
      <c r="H16" s="14">
        <v>1303430265</v>
      </c>
      <c r="I16" s="13">
        <f t="shared" si="1"/>
        <v>438538995</v>
      </c>
    </row>
    <row r="17" spans="1:13" ht="15" customHeight="1">
      <c r="A17" s="9">
        <v>1.6</v>
      </c>
      <c r="B17" s="10" t="s">
        <v>8</v>
      </c>
      <c r="C17" s="11">
        <v>0</v>
      </c>
      <c r="D17" s="11">
        <v>0</v>
      </c>
      <c r="E17" s="11">
        <v>0</v>
      </c>
      <c r="F17" s="11">
        <f t="shared" si="2"/>
        <v>0</v>
      </c>
      <c r="G17" s="11">
        <v>0</v>
      </c>
      <c r="H17" s="14">
        <v>0</v>
      </c>
      <c r="I17" s="13">
        <f t="shared" si="1"/>
        <v>0</v>
      </c>
    </row>
    <row r="18" spans="1:13" ht="15" customHeight="1">
      <c r="A18" s="9">
        <v>1.7</v>
      </c>
      <c r="B18" s="10" t="s">
        <v>64</v>
      </c>
      <c r="C18" s="11">
        <v>8103336</v>
      </c>
      <c r="D18" s="11">
        <v>3249489</v>
      </c>
      <c r="E18" s="11">
        <v>0</v>
      </c>
      <c r="F18" s="11">
        <f t="shared" si="2"/>
        <v>11352825</v>
      </c>
      <c r="G18" s="11">
        <v>11352825</v>
      </c>
      <c r="H18" s="12">
        <v>11352825</v>
      </c>
      <c r="I18" s="13">
        <f t="shared" si="1"/>
        <v>3249489</v>
      </c>
      <c r="M18" s="73"/>
    </row>
    <row r="19" spans="1:13" ht="15" customHeight="1">
      <c r="A19" s="9">
        <v>1.8</v>
      </c>
      <c r="B19" s="10" t="s">
        <v>9</v>
      </c>
      <c r="C19" s="11">
        <v>0</v>
      </c>
      <c r="D19" s="11">
        <v>0</v>
      </c>
      <c r="E19" s="11">
        <v>0</v>
      </c>
      <c r="F19" s="11">
        <f t="shared" si="2"/>
        <v>0</v>
      </c>
      <c r="G19" s="11">
        <v>0</v>
      </c>
      <c r="H19" s="12">
        <v>0</v>
      </c>
      <c r="I19" s="13">
        <f t="shared" si="1"/>
        <v>0</v>
      </c>
    </row>
    <row r="20" spans="1:13" ht="15" customHeight="1">
      <c r="A20" s="15">
        <v>2</v>
      </c>
      <c r="B20" s="16" t="s">
        <v>10</v>
      </c>
      <c r="C20" s="7">
        <f t="shared" ref="C20:H20" si="3">SUM(C21:C25)</f>
        <v>0</v>
      </c>
      <c r="D20" s="7">
        <f t="shared" si="3"/>
        <v>0</v>
      </c>
      <c r="E20" s="7">
        <f t="shared" si="3"/>
        <v>0</v>
      </c>
      <c r="F20" s="7">
        <f t="shared" si="2"/>
        <v>0</v>
      </c>
      <c r="G20" s="7">
        <f t="shared" si="3"/>
        <v>0</v>
      </c>
      <c r="H20" s="7">
        <f t="shared" si="3"/>
        <v>0</v>
      </c>
      <c r="I20" s="8">
        <f>H20-C20</f>
        <v>0</v>
      </c>
    </row>
    <row r="21" spans="1:13">
      <c r="A21" s="9">
        <v>2.1</v>
      </c>
      <c r="B21" s="10" t="s">
        <v>11</v>
      </c>
      <c r="C21" s="11">
        <v>0</v>
      </c>
      <c r="D21" s="11">
        <v>0</v>
      </c>
      <c r="E21" s="11">
        <v>0</v>
      </c>
      <c r="F21" s="11">
        <f t="shared" si="2"/>
        <v>0</v>
      </c>
      <c r="G21" s="11">
        <v>0</v>
      </c>
      <c r="H21" s="11">
        <v>0</v>
      </c>
      <c r="I21" s="13">
        <f t="shared" si="1"/>
        <v>0</v>
      </c>
    </row>
    <row r="22" spans="1:13" ht="15" customHeight="1">
      <c r="A22" s="9">
        <v>2.2000000000000002</v>
      </c>
      <c r="B22" s="10" t="s">
        <v>12</v>
      </c>
      <c r="C22" s="11">
        <v>0</v>
      </c>
      <c r="D22" s="11">
        <v>0</v>
      </c>
      <c r="E22" s="11">
        <v>0</v>
      </c>
      <c r="F22" s="11">
        <f t="shared" si="2"/>
        <v>0</v>
      </c>
      <c r="G22" s="11">
        <v>0</v>
      </c>
      <c r="H22" s="11">
        <v>0</v>
      </c>
      <c r="I22" s="13">
        <f t="shared" si="1"/>
        <v>0</v>
      </c>
    </row>
    <row r="23" spans="1:13" ht="15" customHeight="1">
      <c r="A23" s="9">
        <v>2.2999999999999998</v>
      </c>
      <c r="B23" s="10" t="s">
        <v>13</v>
      </c>
      <c r="C23" s="11">
        <v>0</v>
      </c>
      <c r="D23" s="11">
        <v>0</v>
      </c>
      <c r="E23" s="11">
        <v>0</v>
      </c>
      <c r="F23" s="11">
        <f t="shared" si="2"/>
        <v>0</v>
      </c>
      <c r="G23" s="11">
        <v>0</v>
      </c>
      <c r="H23" s="11">
        <v>0</v>
      </c>
      <c r="I23" s="13">
        <f t="shared" si="1"/>
        <v>0</v>
      </c>
    </row>
    <row r="24" spans="1:13" ht="15" customHeight="1">
      <c r="A24" s="9">
        <v>2.4</v>
      </c>
      <c r="B24" s="10" t="s">
        <v>66</v>
      </c>
      <c r="C24" s="11">
        <v>0</v>
      </c>
      <c r="D24" s="11">
        <v>0</v>
      </c>
      <c r="E24" s="11">
        <v>0</v>
      </c>
      <c r="F24" s="11">
        <f t="shared" si="2"/>
        <v>0</v>
      </c>
      <c r="G24" s="11">
        <v>0</v>
      </c>
      <c r="H24" s="11">
        <v>0</v>
      </c>
      <c r="I24" s="13">
        <f t="shared" si="1"/>
        <v>0</v>
      </c>
    </row>
    <row r="25" spans="1:13" ht="15" customHeight="1">
      <c r="A25" s="9">
        <v>2.9</v>
      </c>
      <c r="B25" s="10" t="s">
        <v>14</v>
      </c>
      <c r="C25" s="11">
        <v>0</v>
      </c>
      <c r="D25" s="11">
        <v>0</v>
      </c>
      <c r="E25" s="11">
        <v>0</v>
      </c>
      <c r="F25" s="11">
        <f t="shared" si="2"/>
        <v>0</v>
      </c>
      <c r="G25" s="11">
        <v>0</v>
      </c>
      <c r="H25" s="11">
        <v>0</v>
      </c>
      <c r="I25" s="13">
        <f t="shared" si="1"/>
        <v>0</v>
      </c>
    </row>
    <row r="26" spans="1:13" ht="15" customHeight="1">
      <c r="A26" s="15">
        <v>3</v>
      </c>
      <c r="B26" s="16" t="s">
        <v>15</v>
      </c>
      <c r="C26" s="7">
        <f>C28</f>
        <v>0</v>
      </c>
      <c r="D26" s="7">
        <f t="shared" ref="D26:H26" si="4">D28</f>
        <v>0</v>
      </c>
      <c r="E26" s="7">
        <f t="shared" si="4"/>
        <v>0</v>
      </c>
      <c r="F26" s="7">
        <f t="shared" si="2"/>
        <v>0</v>
      </c>
      <c r="G26" s="7">
        <f t="shared" si="4"/>
        <v>0</v>
      </c>
      <c r="H26" s="7">
        <f t="shared" si="4"/>
        <v>0</v>
      </c>
      <c r="I26" s="8">
        <f>H26-C26</f>
        <v>0</v>
      </c>
    </row>
    <row r="27" spans="1:13" ht="15" customHeight="1">
      <c r="A27" s="9">
        <v>3.1</v>
      </c>
      <c r="B27" s="10" t="s">
        <v>16</v>
      </c>
      <c r="C27" s="11">
        <v>0</v>
      </c>
      <c r="D27" s="11">
        <v>0</v>
      </c>
      <c r="E27" s="11">
        <v>0</v>
      </c>
      <c r="F27" s="11">
        <f t="shared" si="2"/>
        <v>0</v>
      </c>
      <c r="G27" s="11">
        <v>0</v>
      </c>
      <c r="H27" s="11">
        <v>0</v>
      </c>
      <c r="I27" s="13">
        <f t="shared" si="1"/>
        <v>0</v>
      </c>
    </row>
    <row r="28" spans="1:13" ht="15" customHeight="1">
      <c r="A28" s="9">
        <v>3.2</v>
      </c>
      <c r="B28" s="10" t="s">
        <v>67</v>
      </c>
      <c r="C28" s="11">
        <v>0</v>
      </c>
      <c r="D28" s="11">
        <v>0</v>
      </c>
      <c r="E28" s="11">
        <v>0</v>
      </c>
      <c r="F28" s="11">
        <f t="shared" si="2"/>
        <v>0</v>
      </c>
      <c r="G28" s="11">
        <v>0</v>
      </c>
      <c r="H28" s="11">
        <v>0</v>
      </c>
      <c r="I28" s="13">
        <f t="shared" si="1"/>
        <v>0</v>
      </c>
    </row>
    <row r="29" spans="1:13" ht="12.75" customHeight="1">
      <c r="A29" s="15">
        <v>4</v>
      </c>
      <c r="B29" s="16" t="s">
        <v>17</v>
      </c>
      <c r="C29" s="7">
        <f t="shared" ref="C29:H29" si="5">SUM(C30:C34)</f>
        <v>754147354</v>
      </c>
      <c r="D29" s="7">
        <f t="shared" si="5"/>
        <v>115655465</v>
      </c>
      <c r="E29" s="7">
        <f t="shared" si="5"/>
        <v>10178358</v>
      </c>
      <c r="F29" s="7">
        <f t="shared" si="2"/>
        <v>859624461</v>
      </c>
      <c r="G29" s="7">
        <f t="shared" si="5"/>
        <v>859624328</v>
      </c>
      <c r="H29" s="7">
        <f t="shared" si="5"/>
        <v>859624328</v>
      </c>
      <c r="I29" s="8">
        <f>H29-C29</f>
        <v>105476974</v>
      </c>
    </row>
    <row r="30" spans="1:13" ht="15" customHeight="1">
      <c r="A30" s="9">
        <v>4.0999999999999996</v>
      </c>
      <c r="B30" s="17" t="s">
        <v>18</v>
      </c>
      <c r="C30" s="18">
        <v>0</v>
      </c>
      <c r="D30" s="18">
        <v>0</v>
      </c>
      <c r="E30" s="18">
        <v>0</v>
      </c>
      <c r="F30" s="18">
        <f t="shared" si="2"/>
        <v>0</v>
      </c>
      <c r="G30" s="18">
        <v>0</v>
      </c>
      <c r="H30" s="18">
        <v>0</v>
      </c>
      <c r="I30" s="13">
        <f t="shared" ref="I30:I34" si="6">+H30-C30</f>
        <v>0</v>
      </c>
    </row>
    <row r="31" spans="1:13" ht="15" customHeight="1">
      <c r="A31" s="9">
        <v>4.3</v>
      </c>
      <c r="B31" s="17" t="s">
        <v>19</v>
      </c>
      <c r="C31" s="18">
        <v>738384307</v>
      </c>
      <c r="D31" s="18">
        <v>115655465</v>
      </c>
      <c r="E31" s="18">
        <v>0</v>
      </c>
      <c r="F31" s="18">
        <v>854039772</v>
      </c>
      <c r="G31" s="18">
        <v>854039639</v>
      </c>
      <c r="H31" s="14">
        <v>854039639</v>
      </c>
      <c r="I31" s="13">
        <f t="shared" si="6"/>
        <v>115655332</v>
      </c>
    </row>
    <row r="32" spans="1:13" ht="15" customHeight="1">
      <c r="A32" s="9">
        <v>4.4000000000000004</v>
      </c>
      <c r="B32" s="17" t="s">
        <v>68</v>
      </c>
      <c r="C32" s="18">
        <v>15763047</v>
      </c>
      <c r="D32" s="18">
        <v>0</v>
      </c>
      <c r="E32" s="18">
        <v>10178358</v>
      </c>
      <c r="F32" s="18">
        <f t="shared" si="2"/>
        <v>5584689</v>
      </c>
      <c r="G32" s="18">
        <v>5584689</v>
      </c>
      <c r="H32" s="14">
        <v>5584689</v>
      </c>
      <c r="I32" s="13">
        <f t="shared" si="6"/>
        <v>-10178358</v>
      </c>
    </row>
    <row r="33" spans="1:11" ht="15" customHeight="1">
      <c r="A33" s="9">
        <v>4.5</v>
      </c>
      <c r="B33" s="10" t="s">
        <v>69</v>
      </c>
      <c r="C33" s="18">
        <v>0</v>
      </c>
      <c r="D33" s="18">
        <v>0</v>
      </c>
      <c r="E33" s="18">
        <v>0</v>
      </c>
      <c r="F33" s="18">
        <f t="shared" si="2"/>
        <v>0</v>
      </c>
      <c r="G33" s="18">
        <v>0</v>
      </c>
      <c r="H33" s="18">
        <v>0</v>
      </c>
      <c r="I33" s="13">
        <f t="shared" si="6"/>
        <v>0</v>
      </c>
    </row>
    <row r="34" spans="1:11" ht="15" customHeight="1">
      <c r="A34" s="9">
        <v>4.9000000000000004</v>
      </c>
      <c r="B34" s="17" t="s">
        <v>20</v>
      </c>
      <c r="C34" s="18">
        <v>0</v>
      </c>
      <c r="D34" s="18">
        <v>0</v>
      </c>
      <c r="E34" s="18">
        <v>0</v>
      </c>
      <c r="F34" s="18">
        <f t="shared" si="2"/>
        <v>0</v>
      </c>
      <c r="G34" s="18">
        <v>0</v>
      </c>
      <c r="H34" s="18">
        <v>0</v>
      </c>
      <c r="I34" s="13">
        <f t="shared" si="6"/>
        <v>0</v>
      </c>
    </row>
    <row r="35" spans="1:11" ht="15" customHeight="1">
      <c r="A35" s="15">
        <v>5</v>
      </c>
      <c r="B35" s="16" t="s">
        <v>21</v>
      </c>
      <c r="C35" s="7">
        <f t="shared" ref="C35:H35" si="7">SUM(C36:C38)</f>
        <v>23481915</v>
      </c>
      <c r="D35" s="7">
        <f t="shared" si="7"/>
        <v>0</v>
      </c>
      <c r="E35" s="7">
        <f t="shared" si="7"/>
        <v>4143109</v>
      </c>
      <c r="F35" s="7">
        <f t="shared" si="2"/>
        <v>19338806</v>
      </c>
      <c r="G35" s="7">
        <f t="shared" si="7"/>
        <v>19338806</v>
      </c>
      <c r="H35" s="7">
        <f t="shared" si="7"/>
        <v>19338806</v>
      </c>
      <c r="I35" s="8">
        <f>H35-C35</f>
        <v>-4143109</v>
      </c>
    </row>
    <row r="36" spans="1:11" ht="15" customHeight="1">
      <c r="A36" s="9">
        <v>5.0999999999999996</v>
      </c>
      <c r="B36" s="17" t="s">
        <v>22</v>
      </c>
      <c r="C36" s="18">
        <v>23481915</v>
      </c>
      <c r="D36" s="18">
        <v>0</v>
      </c>
      <c r="E36" s="18">
        <v>4143109</v>
      </c>
      <c r="F36" s="18">
        <f t="shared" si="2"/>
        <v>19338806</v>
      </c>
      <c r="G36" s="18">
        <v>19338806</v>
      </c>
      <c r="H36" s="18">
        <v>19338806</v>
      </c>
      <c r="I36" s="13">
        <f t="shared" ref="I36:I38" si="8">+H36-C36</f>
        <v>-4143109</v>
      </c>
      <c r="K36" s="73"/>
    </row>
    <row r="37" spans="1:11" ht="15" customHeight="1">
      <c r="A37" s="9">
        <v>5.4</v>
      </c>
      <c r="B37" s="10" t="s">
        <v>70</v>
      </c>
      <c r="C37" s="18">
        <v>0</v>
      </c>
      <c r="D37" s="18">
        <v>0</v>
      </c>
      <c r="E37" s="18">
        <v>0</v>
      </c>
      <c r="F37" s="18">
        <f t="shared" si="2"/>
        <v>0</v>
      </c>
      <c r="G37" s="18">
        <v>0</v>
      </c>
      <c r="H37" s="18">
        <v>0</v>
      </c>
      <c r="I37" s="13">
        <f t="shared" si="8"/>
        <v>0</v>
      </c>
    </row>
    <row r="38" spans="1:11" ht="15" customHeight="1">
      <c r="A38" s="9">
        <v>5.9</v>
      </c>
      <c r="B38" s="17" t="s">
        <v>71</v>
      </c>
      <c r="C38" s="18">
        <v>0</v>
      </c>
      <c r="D38" s="18">
        <v>0</v>
      </c>
      <c r="E38" s="18">
        <v>0</v>
      </c>
      <c r="F38" s="18">
        <f t="shared" si="2"/>
        <v>0</v>
      </c>
      <c r="G38" s="18">
        <v>0</v>
      </c>
      <c r="H38" s="18">
        <v>0</v>
      </c>
      <c r="I38" s="13">
        <f t="shared" si="8"/>
        <v>0</v>
      </c>
    </row>
    <row r="39" spans="1:11" ht="15" customHeight="1">
      <c r="A39" s="15">
        <v>6</v>
      </c>
      <c r="B39" s="16" t="s">
        <v>23</v>
      </c>
      <c r="C39" s="7">
        <f t="shared" ref="C39:H39" si="9">SUM(C40:C45)</f>
        <v>273624734</v>
      </c>
      <c r="D39" s="7">
        <f t="shared" si="9"/>
        <v>2920445</v>
      </c>
      <c r="E39" s="7">
        <f t="shared" si="9"/>
        <v>184631252</v>
      </c>
      <c r="F39" s="7">
        <f t="shared" si="2"/>
        <v>91913927</v>
      </c>
      <c r="G39" s="7">
        <f t="shared" si="9"/>
        <v>91913927</v>
      </c>
      <c r="H39" s="7">
        <f t="shared" si="9"/>
        <v>91913927</v>
      </c>
      <c r="I39" s="8">
        <f>H39-C39</f>
        <v>-181710807</v>
      </c>
    </row>
    <row r="40" spans="1:11" ht="15" customHeight="1">
      <c r="A40" s="9">
        <v>6.2</v>
      </c>
      <c r="B40" s="17" t="s">
        <v>44</v>
      </c>
      <c r="C40" s="18">
        <v>788743</v>
      </c>
      <c r="D40" s="18">
        <v>2920445</v>
      </c>
      <c r="E40" s="18">
        <v>0</v>
      </c>
      <c r="F40" s="18">
        <f t="shared" si="2"/>
        <v>3709188</v>
      </c>
      <c r="G40" s="18">
        <v>3709188</v>
      </c>
      <c r="H40" s="18">
        <v>3709188</v>
      </c>
      <c r="I40" s="13">
        <f t="shared" ref="I40:I45" si="10">+H40-C40</f>
        <v>2920445</v>
      </c>
    </row>
    <row r="41" spans="1:11" ht="15" customHeight="1">
      <c r="A41" s="9">
        <v>6.3</v>
      </c>
      <c r="B41" s="17" t="s">
        <v>45</v>
      </c>
      <c r="C41" s="18">
        <v>0</v>
      </c>
      <c r="D41" s="18">
        <v>0</v>
      </c>
      <c r="E41" s="18">
        <v>0</v>
      </c>
      <c r="F41" s="18">
        <f t="shared" si="2"/>
        <v>0</v>
      </c>
      <c r="G41" s="18">
        <v>0</v>
      </c>
      <c r="H41" s="12">
        <v>0</v>
      </c>
      <c r="I41" s="13">
        <f t="shared" si="10"/>
        <v>0</v>
      </c>
    </row>
    <row r="42" spans="1:11" ht="15" customHeight="1">
      <c r="A42" s="9">
        <v>6.4</v>
      </c>
      <c r="B42" s="17" t="s">
        <v>46</v>
      </c>
      <c r="C42" s="18"/>
      <c r="D42" s="18"/>
      <c r="E42" s="18"/>
      <c r="F42" s="18">
        <f t="shared" si="2"/>
        <v>0</v>
      </c>
      <c r="G42" s="18"/>
      <c r="H42" s="12">
        <v>0</v>
      </c>
      <c r="I42" s="13">
        <f t="shared" si="10"/>
        <v>0</v>
      </c>
      <c r="K42" s="73"/>
    </row>
    <row r="43" spans="1:11" ht="12.75" customHeight="1">
      <c r="A43" s="9">
        <v>6.5</v>
      </c>
      <c r="B43" s="10" t="s">
        <v>72</v>
      </c>
      <c r="C43" s="18">
        <v>1380657</v>
      </c>
      <c r="D43" s="18"/>
      <c r="E43" s="18">
        <v>1380657</v>
      </c>
      <c r="F43" s="18">
        <f t="shared" si="2"/>
        <v>0</v>
      </c>
      <c r="G43" s="18"/>
      <c r="H43" s="12">
        <v>0</v>
      </c>
      <c r="I43" s="13">
        <f t="shared" si="10"/>
        <v>-1380657</v>
      </c>
    </row>
    <row r="44" spans="1:11">
      <c r="A44" s="9">
        <v>6.8</v>
      </c>
      <c r="B44" s="17" t="s">
        <v>73</v>
      </c>
      <c r="C44" s="18">
        <v>167987</v>
      </c>
      <c r="D44" s="18"/>
      <c r="E44" s="18">
        <v>55435</v>
      </c>
      <c r="F44" s="18">
        <f t="shared" si="2"/>
        <v>112552</v>
      </c>
      <c r="G44" s="18">
        <v>112552</v>
      </c>
      <c r="H44" s="18">
        <v>112552</v>
      </c>
      <c r="I44" s="13">
        <f t="shared" si="10"/>
        <v>-55435</v>
      </c>
      <c r="J44" s="19"/>
    </row>
    <row r="45" spans="1:11" ht="12.75" customHeight="1">
      <c r="A45" s="9">
        <v>6.9</v>
      </c>
      <c r="B45" s="17" t="s">
        <v>24</v>
      </c>
      <c r="C45" s="18">
        <v>271287347</v>
      </c>
      <c r="D45" s="18"/>
      <c r="E45" s="18">
        <v>183195160</v>
      </c>
      <c r="F45" s="18">
        <f t="shared" si="2"/>
        <v>88092187</v>
      </c>
      <c r="G45" s="18">
        <v>88092187</v>
      </c>
      <c r="H45" s="18">
        <v>88092187</v>
      </c>
      <c r="I45" s="13">
        <f t="shared" si="10"/>
        <v>-183195160</v>
      </c>
      <c r="J45" s="19"/>
    </row>
    <row r="46" spans="1:11" ht="12.75" customHeight="1">
      <c r="A46" s="15">
        <v>7</v>
      </c>
      <c r="B46" s="16" t="s">
        <v>25</v>
      </c>
      <c r="C46" s="7">
        <f t="shared" ref="C46:H46" si="11">SUM(C47:C54)</f>
        <v>0</v>
      </c>
      <c r="D46" s="7">
        <f t="shared" si="11"/>
        <v>0</v>
      </c>
      <c r="E46" s="7">
        <f t="shared" si="11"/>
        <v>0</v>
      </c>
      <c r="F46" s="7">
        <f t="shared" si="2"/>
        <v>0</v>
      </c>
      <c r="G46" s="7">
        <f t="shared" si="11"/>
        <v>0</v>
      </c>
      <c r="H46" s="7">
        <f t="shared" si="11"/>
        <v>0</v>
      </c>
      <c r="I46" s="8">
        <f>H46-C46</f>
        <v>0</v>
      </c>
      <c r="J46" s="19"/>
    </row>
    <row r="47" spans="1:11" ht="27">
      <c r="A47" s="9">
        <v>7.1</v>
      </c>
      <c r="B47" s="17" t="s">
        <v>74</v>
      </c>
      <c r="C47" s="18"/>
      <c r="D47" s="18"/>
      <c r="E47" s="18"/>
      <c r="F47" s="18">
        <f t="shared" si="2"/>
        <v>0</v>
      </c>
      <c r="G47" s="18"/>
      <c r="H47" s="20"/>
      <c r="I47" s="13">
        <f t="shared" ref="I47:I54" si="12">+H47-C47</f>
        <v>0</v>
      </c>
      <c r="J47" s="19"/>
    </row>
    <row r="48" spans="1:11">
      <c r="A48" s="9">
        <v>7.2</v>
      </c>
      <c r="B48" s="17" t="s">
        <v>75</v>
      </c>
      <c r="C48" s="18"/>
      <c r="D48" s="18"/>
      <c r="E48" s="18"/>
      <c r="F48" s="18">
        <f t="shared" si="2"/>
        <v>0</v>
      </c>
      <c r="G48" s="18"/>
      <c r="H48" s="20"/>
      <c r="I48" s="13">
        <f t="shared" si="12"/>
        <v>0</v>
      </c>
      <c r="J48" s="19"/>
    </row>
    <row r="49" spans="1:9" ht="27">
      <c r="A49" s="9">
        <v>7.3</v>
      </c>
      <c r="B49" s="17" t="s">
        <v>76</v>
      </c>
      <c r="C49" s="18"/>
      <c r="D49" s="18"/>
      <c r="E49" s="18"/>
      <c r="F49" s="18">
        <f t="shared" si="2"/>
        <v>0</v>
      </c>
      <c r="G49" s="18"/>
      <c r="H49" s="20"/>
      <c r="I49" s="13">
        <f t="shared" si="12"/>
        <v>0</v>
      </c>
    </row>
    <row r="50" spans="1:9" ht="27">
      <c r="A50" s="9">
        <v>7.4</v>
      </c>
      <c r="B50" s="17" t="s">
        <v>77</v>
      </c>
      <c r="C50" s="18"/>
      <c r="D50" s="18"/>
      <c r="E50" s="18"/>
      <c r="F50" s="18">
        <f t="shared" si="2"/>
        <v>0</v>
      </c>
      <c r="G50" s="18"/>
      <c r="H50" s="20"/>
      <c r="I50" s="13">
        <f t="shared" si="12"/>
        <v>0</v>
      </c>
    </row>
    <row r="51" spans="1:9" ht="27">
      <c r="A51" s="9">
        <v>7.5</v>
      </c>
      <c r="B51" s="17" t="s">
        <v>78</v>
      </c>
      <c r="C51" s="18"/>
      <c r="D51" s="18"/>
      <c r="E51" s="18"/>
      <c r="F51" s="18">
        <f t="shared" si="2"/>
        <v>0</v>
      </c>
      <c r="G51" s="18"/>
      <c r="H51" s="20"/>
      <c r="I51" s="13">
        <f t="shared" si="12"/>
        <v>0</v>
      </c>
    </row>
    <row r="52" spans="1:9" ht="27">
      <c r="A52" s="9">
        <v>7.6</v>
      </c>
      <c r="B52" s="17" t="s">
        <v>79</v>
      </c>
      <c r="C52" s="18"/>
      <c r="D52" s="18"/>
      <c r="E52" s="18"/>
      <c r="F52" s="18">
        <f t="shared" si="2"/>
        <v>0</v>
      </c>
      <c r="G52" s="18"/>
      <c r="H52" s="20"/>
      <c r="I52" s="13">
        <f t="shared" si="12"/>
        <v>0</v>
      </c>
    </row>
    <row r="53" spans="1:9" ht="27">
      <c r="A53" s="9">
        <v>7.7</v>
      </c>
      <c r="B53" s="17" t="s">
        <v>80</v>
      </c>
      <c r="C53" s="18"/>
      <c r="D53" s="18"/>
      <c r="E53" s="18"/>
      <c r="F53" s="18">
        <f t="shared" si="2"/>
        <v>0</v>
      </c>
      <c r="G53" s="18"/>
      <c r="H53" s="20"/>
      <c r="I53" s="13">
        <f t="shared" si="12"/>
        <v>0</v>
      </c>
    </row>
    <row r="54" spans="1:9">
      <c r="A54" s="9">
        <v>7.8</v>
      </c>
      <c r="B54" s="17" t="s">
        <v>81</v>
      </c>
      <c r="C54" s="18"/>
      <c r="D54" s="18"/>
      <c r="E54" s="18"/>
      <c r="F54" s="18">
        <f t="shared" si="2"/>
        <v>0</v>
      </c>
      <c r="G54" s="18"/>
      <c r="H54" s="20"/>
      <c r="I54" s="13">
        <f t="shared" si="12"/>
        <v>0</v>
      </c>
    </row>
    <row r="55" spans="1:9" ht="12.75" customHeight="1">
      <c r="A55" s="15">
        <v>8</v>
      </c>
      <c r="B55" s="16" t="s">
        <v>26</v>
      </c>
      <c r="C55" s="7">
        <f t="shared" ref="C55:H55" si="13">SUM(C56:C60)</f>
        <v>21074067719</v>
      </c>
      <c r="D55" s="7">
        <f t="shared" si="13"/>
        <v>1482956086</v>
      </c>
      <c r="E55" s="7">
        <f t="shared" si="13"/>
        <v>57887965</v>
      </c>
      <c r="F55" s="7">
        <f t="shared" si="2"/>
        <v>22499135840</v>
      </c>
      <c r="G55" s="7">
        <f t="shared" si="13"/>
        <v>22499135840</v>
      </c>
      <c r="H55" s="7">
        <f t="shared" si="13"/>
        <v>22499135840</v>
      </c>
      <c r="I55" s="8">
        <f>H55-C55</f>
        <v>1425068121</v>
      </c>
    </row>
    <row r="56" spans="1:9">
      <c r="A56" s="9">
        <v>8.1</v>
      </c>
      <c r="B56" s="17" t="s">
        <v>27</v>
      </c>
      <c r="C56" s="18">
        <v>7952892995</v>
      </c>
      <c r="D56" s="18"/>
      <c r="E56" s="18">
        <v>57887965</v>
      </c>
      <c r="F56" s="18">
        <f t="shared" si="2"/>
        <v>7895005030</v>
      </c>
      <c r="G56" s="18">
        <v>7895005030</v>
      </c>
      <c r="H56" s="18">
        <v>7895005030</v>
      </c>
      <c r="I56" s="13">
        <v>1473074603</v>
      </c>
    </row>
    <row r="57" spans="1:9">
      <c r="A57" s="9">
        <v>8.1999999999999993</v>
      </c>
      <c r="B57" s="17" t="s">
        <v>28</v>
      </c>
      <c r="C57" s="18">
        <v>9693383196</v>
      </c>
      <c r="D57" s="18">
        <v>363002272</v>
      </c>
      <c r="E57" s="18">
        <v>0</v>
      </c>
      <c r="F57" s="18">
        <f t="shared" si="2"/>
        <v>10056385468</v>
      </c>
      <c r="G57" s="18">
        <v>10056385468</v>
      </c>
      <c r="H57" s="18">
        <v>10056385468</v>
      </c>
      <c r="I57" s="13">
        <f t="shared" ref="I57:I60" si="14">+H57-C57</f>
        <v>363002272</v>
      </c>
    </row>
    <row r="58" spans="1:9">
      <c r="A58" s="9">
        <v>8.3000000000000007</v>
      </c>
      <c r="B58" s="17" t="s">
        <v>29</v>
      </c>
      <c r="C58" s="18">
        <v>1967962782</v>
      </c>
      <c r="D58" s="18">
        <v>940558958</v>
      </c>
      <c r="E58" s="18">
        <v>0</v>
      </c>
      <c r="F58" s="18">
        <f t="shared" si="2"/>
        <v>2908521740</v>
      </c>
      <c r="G58" s="18">
        <v>2908521740</v>
      </c>
      <c r="H58" s="18">
        <v>2908521740</v>
      </c>
      <c r="I58" s="13">
        <f t="shared" si="14"/>
        <v>940558958</v>
      </c>
    </row>
    <row r="59" spans="1:9" ht="12.75" customHeight="1">
      <c r="A59" s="9">
        <v>8.4</v>
      </c>
      <c r="B59" s="17" t="s">
        <v>82</v>
      </c>
      <c r="C59" s="18">
        <v>1459828746</v>
      </c>
      <c r="D59" s="18">
        <v>179394856</v>
      </c>
      <c r="E59" s="18">
        <v>0</v>
      </c>
      <c r="F59" s="18">
        <f t="shared" si="2"/>
        <v>1639223602</v>
      </c>
      <c r="G59" s="18">
        <v>1639223602</v>
      </c>
      <c r="H59" s="18">
        <v>1639223602</v>
      </c>
      <c r="I59" s="13">
        <f t="shared" si="14"/>
        <v>179394856</v>
      </c>
    </row>
    <row r="60" spans="1:9">
      <c r="A60" s="9">
        <v>8.5</v>
      </c>
      <c r="B60" s="17" t="s">
        <v>83</v>
      </c>
      <c r="C60" s="18">
        <v>0</v>
      </c>
      <c r="D60" s="18">
        <v>0</v>
      </c>
      <c r="E60" s="18">
        <v>0</v>
      </c>
      <c r="F60" s="18">
        <f t="shared" si="2"/>
        <v>0</v>
      </c>
      <c r="G60" s="18">
        <v>0</v>
      </c>
      <c r="H60" s="18">
        <v>0</v>
      </c>
      <c r="I60" s="13">
        <f t="shared" si="14"/>
        <v>0</v>
      </c>
    </row>
    <row r="61" spans="1:9" ht="12.75" customHeight="1">
      <c r="A61" s="15">
        <v>9</v>
      </c>
      <c r="B61" s="16" t="s">
        <v>30</v>
      </c>
      <c r="C61" s="7">
        <f t="shared" ref="C61:H61" si="15">SUM(C62:C65)</f>
        <v>0</v>
      </c>
      <c r="D61" s="7">
        <f t="shared" si="15"/>
        <v>0</v>
      </c>
      <c r="E61" s="7">
        <f t="shared" si="15"/>
        <v>0</v>
      </c>
      <c r="F61" s="7">
        <f t="shared" si="2"/>
        <v>0</v>
      </c>
      <c r="G61" s="7">
        <f t="shared" si="15"/>
        <v>0</v>
      </c>
      <c r="H61" s="7">
        <f t="shared" si="15"/>
        <v>0</v>
      </c>
      <c r="I61" s="8">
        <f>H61-C61</f>
        <v>0</v>
      </c>
    </row>
    <row r="62" spans="1:9" ht="12.75" customHeight="1">
      <c r="A62" s="9">
        <v>9.1</v>
      </c>
      <c r="B62" s="17" t="s">
        <v>84</v>
      </c>
      <c r="C62" s="18">
        <v>0</v>
      </c>
      <c r="D62" s="18">
        <v>0</v>
      </c>
      <c r="E62" s="18">
        <v>0</v>
      </c>
      <c r="F62" s="18">
        <f t="shared" si="2"/>
        <v>0</v>
      </c>
      <c r="G62" s="18">
        <v>0</v>
      </c>
      <c r="H62" s="18">
        <v>0</v>
      </c>
      <c r="I62" s="13">
        <f t="shared" ref="I62:I65" si="16">+H62-C62</f>
        <v>0</v>
      </c>
    </row>
    <row r="63" spans="1:9">
      <c r="A63" s="9">
        <v>9.3000000000000007</v>
      </c>
      <c r="B63" s="17" t="s">
        <v>85</v>
      </c>
      <c r="C63" s="18">
        <v>0</v>
      </c>
      <c r="D63" s="18">
        <v>0</v>
      </c>
      <c r="E63" s="18">
        <v>0</v>
      </c>
      <c r="F63" s="18">
        <f t="shared" si="2"/>
        <v>0</v>
      </c>
      <c r="G63" s="18">
        <v>0</v>
      </c>
      <c r="H63" s="18">
        <v>0</v>
      </c>
      <c r="I63" s="13">
        <f t="shared" si="16"/>
        <v>0</v>
      </c>
    </row>
    <row r="64" spans="1:9" ht="12.75" customHeight="1">
      <c r="A64" s="9">
        <v>9.5</v>
      </c>
      <c r="B64" s="17" t="s">
        <v>31</v>
      </c>
      <c r="C64" s="18">
        <v>0</v>
      </c>
      <c r="D64" s="18">
        <v>0</v>
      </c>
      <c r="E64" s="18">
        <v>0</v>
      </c>
      <c r="F64" s="18">
        <f t="shared" si="2"/>
        <v>0</v>
      </c>
      <c r="G64" s="18">
        <v>0</v>
      </c>
      <c r="H64" s="18">
        <v>0</v>
      </c>
      <c r="I64" s="13">
        <f t="shared" si="16"/>
        <v>0</v>
      </c>
    </row>
    <row r="65" spans="1:11">
      <c r="A65" s="9">
        <v>9.6999999999999993</v>
      </c>
      <c r="B65" s="17" t="s">
        <v>86</v>
      </c>
      <c r="C65" s="18">
        <v>0</v>
      </c>
      <c r="D65" s="18">
        <v>0</v>
      </c>
      <c r="E65" s="18">
        <v>0</v>
      </c>
      <c r="F65" s="18">
        <f t="shared" si="2"/>
        <v>0</v>
      </c>
      <c r="G65" s="18">
        <v>0</v>
      </c>
      <c r="H65" s="18">
        <v>0</v>
      </c>
      <c r="I65" s="13">
        <f t="shared" si="16"/>
        <v>0</v>
      </c>
    </row>
    <row r="66" spans="1:11">
      <c r="A66" s="15" t="s">
        <v>32</v>
      </c>
      <c r="B66" s="16" t="s">
        <v>33</v>
      </c>
      <c r="C66" s="7">
        <f t="shared" ref="C66:H66" si="17">SUM(C67:C71)</f>
        <v>9054759</v>
      </c>
      <c r="D66" s="7">
        <f t="shared" si="17"/>
        <v>904932</v>
      </c>
      <c r="E66" s="7">
        <f t="shared" si="17"/>
        <v>2264764</v>
      </c>
      <c r="F66" s="7">
        <f t="shared" si="2"/>
        <v>7694927</v>
      </c>
      <c r="G66" s="7">
        <f t="shared" si="17"/>
        <v>7694927</v>
      </c>
      <c r="H66" s="7">
        <f t="shared" si="17"/>
        <v>7694927</v>
      </c>
      <c r="I66" s="8">
        <f>H66-C66</f>
        <v>-1359832</v>
      </c>
    </row>
    <row r="67" spans="1:11" ht="12" customHeight="1">
      <c r="A67" s="9">
        <v>10.1</v>
      </c>
      <c r="B67" s="21" t="s">
        <v>34</v>
      </c>
      <c r="C67" s="18">
        <v>9054759</v>
      </c>
      <c r="D67" s="18">
        <v>0</v>
      </c>
      <c r="E67" s="18">
        <v>2264764</v>
      </c>
      <c r="F67" s="18">
        <f t="shared" si="2"/>
        <v>6789995</v>
      </c>
      <c r="G67" s="18">
        <v>6789995</v>
      </c>
      <c r="H67" s="18">
        <v>6789995</v>
      </c>
      <c r="I67" s="13">
        <f t="shared" ref="I67:I71" si="18">+H67-C67</f>
        <v>-2264764</v>
      </c>
    </row>
    <row r="68" spans="1:11" ht="12" customHeight="1">
      <c r="A68" s="9">
        <v>10.199999999999999</v>
      </c>
      <c r="B68" s="21" t="s">
        <v>87</v>
      </c>
      <c r="C68" s="18">
        <v>0</v>
      </c>
      <c r="D68" s="18">
        <v>0</v>
      </c>
      <c r="E68" s="18">
        <v>0</v>
      </c>
      <c r="F68" s="18">
        <f t="shared" si="2"/>
        <v>0</v>
      </c>
      <c r="G68" s="18"/>
      <c r="H68" s="18"/>
      <c r="I68" s="13">
        <f t="shared" si="18"/>
        <v>0</v>
      </c>
    </row>
    <row r="69" spans="1:11" ht="15" customHeight="1">
      <c r="A69" s="9">
        <v>10.3</v>
      </c>
      <c r="B69" s="21" t="s">
        <v>88</v>
      </c>
      <c r="C69" s="18">
        <v>0</v>
      </c>
      <c r="D69" s="18">
        <v>0</v>
      </c>
      <c r="E69" s="18">
        <v>0</v>
      </c>
      <c r="F69" s="18">
        <f t="shared" si="2"/>
        <v>0</v>
      </c>
      <c r="G69" s="18"/>
      <c r="H69" s="18"/>
      <c r="I69" s="13">
        <f t="shared" si="18"/>
        <v>0</v>
      </c>
    </row>
    <row r="70" spans="1:11">
      <c r="A70" s="9">
        <v>10.4</v>
      </c>
      <c r="B70" s="21" t="s">
        <v>89</v>
      </c>
      <c r="C70" s="18">
        <v>0</v>
      </c>
      <c r="D70" s="18">
        <v>0</v>
      </c>
      <c r="E70" s="18">
        <v>0</v>
      </c>
      <c r="F70" s="18">
        <f t="shared" si="2"/>
        <v>0</v>
      </c>
      <c r="G70" s="18"/>
      <c r="H70" s="18"/>
      <c r="I70" s="13">
        <f t="shared" si="18"/>
        <v>0</v>
      </c>
    </row>
    <row r="71" spans="1:11">
      <c r="A71" s="9">
        <v>10.9</v>
      </c>
      <c r="B71" s="21" t="s">
        <v>35</v>
      </c>
      <c r="C71" s="18">
        <v>0</v>
      </c>
      <c r="D71" s="18">
        <v>904932</v>
      </c>
      <c r="E71" s="18">
        <v>0</v>
      </c>
      <c r="F71" s="18">
        <f t="shared" si="2"/>
        <v>904932</v>
      </c>
      <c r="G71" s="18">
        <v>904932</v>
      </c>
      <c r="H71" s="18">
        <v>904932</v>
      </c>
      <c r="I71" s="13">
        <f t="shared" si="18"/>
        <v>904932</v>
      </c>
    </row>
    <row r="72" spans="1:11">
      <c r="A72" s="22" t="s">
        <v>36</v>
      </c>
      <c r="B72" s="16" t="s">
        <v>37</v>
      </c>
      <c r="C72" s="7">
        <f t="shared" ref="C72:G72" si="19">SUM(C73)</f>
        <v>0</v>
      </c>
      <c r="D72" s="7">
        <f t="shared" si="19"/>
        <v>550000000</v>
      </c>
      <c r="E72" s="7">
        <f t="shared" si="19"/>
        <v>0</v>
      </c>
      <c r="F72" s="7">
        <f t="shared" si="2"/>
        <v>550000000</v>
      </c>
      <c r="G72" s="7">
        <f t="shared" si="19"/>
        <v>550000000</v>
      </c>
      <c r="H72" s="7">
        <f>SUM(H73)</f>
        <v>550000000</v>
      </c>
      <c r="I72" s="8">
        <f>H72-C72</f>
        <v>550000000</v>
      </c>
    </row>
    <row r="73" spans="1:11">
      <c r="A73" s="23">
        <v>11.1</v>
      </c>
      <c r="B73" s="24" t="s">
        <v>38</v>
      </c>
      <c r="C73" s="18">
        <v>0</v>
      </c>
      <c r="D73" s="18">
        <v>550000000</v>
      </c>
      <c r="E73" s="18">
        <v>0</v>
      </c>
      <c r="F73" s="18">
        <f t="shared" si="2"/>
        <v>550000000</v>
      </c>
      <c r="G73" s="18">
        <v>550000000</v>
      </c>
      <c r="H73" s="18">
        <v>550000000</v>
      </c>
      <c r="I73" s="13">
        <f t="shared" ref="I73" si="20">+H73-C73</f>
        <v>550000000</v>
      </c>
    </row>
    <row r="74" spans="1:11" ht="16.5">
      <c r="A74" s="98" t="s">
        <v>39</v>
      </c>
      <c r="B74" s="99"/>
      <c r="C74" s="74">
        <f t="shared" ref="C74:H74" si="21">C11+C20+C26+C29+C35+C39+C46+C55+C61+C66+C72</f>
        <v>23897107720</v>
      </c>
      <c r="D74" s="74">
        <f t="shared" si="21"/>
        <v>2779502915</v>
      </c>
      <c r="E74" s="74">
        <f t="shared" si="21"/>
        <v>259496873</v>
      </c>
      <c r="F74" s="74">
        <f t="shared" si="2"/>
        <v>26417113762</v>
      </c>
      <c r="G74" s="74">
        <f t="shared" si="21"/>
        <v>26417113629</v>
      </c>
      <c r="H74" s="74">
        <f t="shared" si="21"/>
        <v>26417113629</v>
      </c>
      <c r="I74" s="8">
        <f>H74-C74</f>
        <v>2520005909</v>
      </c>
    </row>
    <row r="75" spans="1:11">
      <c r="C75" s="26"/>
      <c r="D75" s="81"/>
      <c r="E75" s="73"/>
      <c r="F75" s="3"/>
      <c r="G75" s="3"/>
      <c r="K75" s="73"/>
    </row>
    <row r="76" spans="1:11">
      <c r="A76" s="28" t="s">
        <v>92</v>
      </c>
      <c r="C76" s="26"/>
      <c r="E76" s="3"/>
      <c r="F76" s="3"/>
      <c r="G76" s="3"/>
    </row>
    <row r="77" spans="1:11" ht="15" customHeight="1">
      <c r="A77" s="3"/>
      <c r="C77" s="26"/>
      <c r="E77" s="73"/>
      <c r="F77" s="3"/>
      <c r="G77" s="3"/>
    </row>
    <row r="78" spans="1:11">
      <c r="A78" s="82" t="s">
        <v>94</v>
      </c>
      <c r="B78" s="82"/>
      <c r="C78" s="29"/>
      <c r="D78" s="87"/>
      <c r="E78" s="87"/>
      <c r="F78" s="29"/>
      <c r="G78" s="29"/>
      <c r="H78" s="29"/>
      <c r="I78" s="29"/>
      <c r="J78" s="29"/>
    </row>
    <row r="79" spans="1:11" ht="34.5" customHeight="1">
      <c r="A79" s="86"/>
      <c r="B79" s="87"/>
      <c r="C79" s="30"/>
      <c r="D79" s="84" t="s">
        <v>103</v>
      </c>
      <c r="E79" s="85"/>
      <c r="F79" s="76"/>
      <c r="G79" s="84" t="s">
        <v>100</v>
      </c>
      <c r="H79" s="85"/>
      <c r="I79" s="79"/>
    </row>
    <row r="80" spans="1:11" ht="16.5">
      <c r="A80" s="30"/>
      <c r="B80" s="30"/>
      <c r="C80" s="30"/>
      <c r="D80" s="77"/>
      <c r="E80" s="77"/>
      <c r="F80" s="77"/>
      <c r="G80" s="76"/>
      <c r="H80" s="76"/>
      <c r="I80" s="76"/>
    </row>
    <row r="81" spans="1:9" ht="21" customHeight="1">
      <c r="A81" s="30"/>
      <c r="B81" s="30"/>
      <c r="C81" s="30"/>
      <c r="D81" s="78"/>
      <c r="E81" s="78"/>
      <c r="F81" s="76"/>
      <c r="G81" s="78"/>
      <c r="H81" s="78"/>
      <c r="I81" s="76"/>
    </row>
    <row r="82" spans="1:9" ht="16.5">
      <c r="A82"/>
      <c r="B82"/>
      <c r="C82" s="30"/>
      <c r="D82" s="83" t="s">
        <v>101</v>
      </c>
      <c r="E82" s="83"/>
      <c r="F82" s="76"/>
      <c r="G82" s="83" t="s">
        <v>61</v>
      </c>
      <c r="H82" s="83"/>
      <c r="I82" s="76"/>
    </row>
  </sheetData>
  <mergeCells count="22">
    <mergeCell ref="C7:I7"/>
    <mergeCell ref="A7:B9"/>
    <mergeCell ref="D78:E78"/>
    <mergeCell ref="A3:I3"/>
    <mergeCell ref="A4:I4"/>
    <mergeCell ref="A74:B74"/>
    <mergeCell ref="A5:I5"/>
    <mergeCell ref="A6:I6"/>
    <mergeCell ref="H8:H9"/>
    <mergeCell ref="I8:I9"/>
    <mergeCell ref="C8:C9"/>
    <mergeCell ref="D8:D9"/>
    <mergeCell ref="G8:G9"/>
    <mergeCell ref="F8:F9"/>
    <mergeCell ref="A10:I10"/>
    <mergeCell ref="E8:E9"/>
    <mergeCell ref="A78:B78"/>
    <mergeCell ref="D82:E82"/>
    <mergeCell ref="D79:E79"/>
    <mergeCell ref="A79:B79"/>
    <mergeCell ref="G79:H79"/>
    <mergeCell ref="G82:H82"/>
  </mergeCells>
  <dataValidations count="1">
    <dataValidation type="whole" operator="greaterThanOrEqual" allowBlank="1" showInputMessage="1" showErrorMessage="1" sqref="G35:H35 H31:H32 G39:H39 C11:G11 H14:H19 G55:H55 G29:H29 G66:H66 H41:H43 C66:E66 C29:E29 C55:E55 C39:E39 C35:E35 C72:E72 H11:H12 G72:H72" xr:uid="{00000000-0002-0000-0000-000000000000}">
      <formula1>0</formula1>
    </dataValidation>
  </dataValidations>
  <hyperlinks>
    <hyperlink ref="B19" location="_ftn3" display="_ftn3" xr:uid="{00000000-0004-0000-0000-000000000000}"/>
    <hyperlink ref="B26" location="_ftnref1" display="_ftnref1" xr:uid="{00000000-0004-0000-0000-000001000000}"/>
    <hyperlink ref="B27" location="_ftnref2" display="_ftnref2" xr:uid="{00000000-0004-0000-0000-000002000000}"/>
    <hyperlink ref="B29" location="_ftnref3" display="_ftnref3" xr:uid="{00000000-0004-0000-0000-000003000000}"/>
    <hyperlink ref="B12" location="_ftn2" display="_ftn2" xr:uid="{00000000-0004-0000-0000-000004000000}"/>
    <hyperlink ref="B11" location="_ftn1" display="_ftn1" xr:uid="{00000000-0004-0000-0000-000005000000}"/>
    <hyperlink ref="B28" location="_ftnref2" display="_ftnref2" xr:uid="{00000000-0004-0000-0000-000006000000}"/>
    <hyperlink ref="B33" location="_ftnref2" display="_ftnref2" xr:uid="{00000000-0004-0000-0000-000007000000}"/>
    <hyperlink ref="B37" location="_ftnref2" display="_ftnref2" xr:uid="{00000000-0004-0000-0000-000008000000}"/>
    <hyperlink ref="B43" location="_ftnref2" display="_ftnref2" xr:uid="{00000000-0004-0000-0000-000009000000}"/>
  </hyperlinks>
  <printOptions horizontalCentered="1"/>
  <pageMargins left="0.11811023622047245" right="0.11811023622047245" top="0.15" bottom="0.12" header="0" footer="0"/>
  <pageSetup scale="45" orientation="landscape" r:id="rId1"/>
  <ignoredErrors>
    <ignoredError sqref="F20:F46 I35 I39 I20:I34 I72 I6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83"/>
  <sheetViews>
    <sheetView workbookViewId="0">
      <selection activeCell="A3" sqref="A3:M3"/>
    </sheetView>
  </sheetViews>
  <sheetFormatPr baseColWidth="10" defaultRowHeight="12.75"/>
  <cols>
    <col min="1" max="1" width="9" style="68" customWidth="1"/>
    <col min="2" max="2" width="69.42578125" style="31" customWidth="1"/>
    <col min="3" max="3" width="22.42578125" style="64" bestFit="1" customWidth="1"/>
    <col min="4" max="4" width="14.5703125" style="65" customWidth="1"/>
    <col min="5" max="5" width="19.140625" style="65" customWidth="1"/>
    <col min="6" max="6" width="22" style="65" bestFit="1" customWidth="1"/>
    <col min="7" max="7" width="22.42578125" style="65" bestFit="1" customWidth="1"/>
    <col min="8" max="8" width="21.85546875" style="65" customWidth="1"/>
    <col min="9" max="9" width="16.140625" style="31" customWidth="1"/>
    <col min="10" max="10" width="17.42578125" style="31" customWidth="1"/>
    <col min="11" max="12" width="20.7109375" style="31" bestFit="1" customWidth="1"/>
    <col min="13" max="13" width="24.42578125" style="31" customWidth="1"/>
    <col min="14" max="16384" width="11.42578125" style="31"/>
  </cols>
  <sheetData>
    <row r="2" spans="1:13" ht="30" customHeight="1">
      <c r="A2" s="97" t="s">
        <v>96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30" customHeight="1">
      <c r="A3" s="97" t="s">
        <v>102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30" customHeight="1">
      <c r="A4" s="97" t="s">
        <v>93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20.25">
      <c r="A5" s="32" t="s">
        <v>98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s="35" customFormat="1" ht="21" customHeight="1" thickBot="1">
      <c r="A6" s="116" t="s">
        <v>60</v>
      </c>
      <c r="B6" s="116" t="s">
        <v>40</v>
      </c>
      <c r="C6" s="118" t="s">
        <v>47</v>
      </c>
      <c r="D6" s="118" t="s">
        <v>48</v>
      </c>
      <c r="E6" s="120" t="s">
        <v>49</v>
      </c>
      <c r="F6" s="120"/>
      <c r="G6" s="120"/>
      <c r="H6" s="120"/>
      <c r="I6" s="120" t="s">
        <v>41</v>
      </c>
      <c r="J6" s="120"/>
      <c r="K6" s="120" t="s">
        <v>50</v>
      </c>
      <c r="L6" s="120" t="s">
        <v>51</v>
      </c>
      <c r="M6" s="120" t="s">
        <v>52</v>
      </c>
    </row>
    <row r="7" spans="1:13" s="35" customFormat="1" ht="114.75" customHeight="1" thickBot="1">
      <c r="A7" s="117"/>
      <c r="B7" s="117"/>
      <c r="C7" s="119"/>
      <c r="D7" s="119"/>
      <c r="E7" s="36" t="s">
        <v>53</v>
      </c>
      <c r="F7" s="36" t="s">
        <v>56</v>
      </c>
      <c r="G7" s="36" t="s">
        <v>57</v>
      </c>
      <c r="H7" s="36" t="s">
        <v>58</v>
      </c>
      <c r="I7" s="37" t="s">
        <v>59</v>
      </c>
      <c r="J7" s="37" t="s">
        <v>58</v>
      </c>
      <c r="K7" s="121"/>
      <c r="L7" s="121"/>
      <c r="M7" s="121"/>
    </row>
    <row r="8" spans="1:13" ht="15" customHeight="1">
      <c r="A8" s="38">
        <v>1</v>
      </c>
      <c r="B8" s="39" t="s">
        <v>2</v>
      </c>
      <c r="C8" s="50">
        <f>SUM(C9:C16)</f>
        <v>2389405801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70">
        <f>SUM(C8:L8)</f>
        <v>2389405801</v>
      </c>
    </row>
    <row r="9" spans="1:13" ht="15" customHeight="1">
      <c r="A9" s="40">
        <v>1.1000000000000001</v>
      </c>
      <c r="B9" s="41" t="s">
        <v>3</v>
      </c>
      <c r="C9" s="42">
        <v>63825438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5">
        <f>SUM(C9:L9)</f>
        <v>63825438</v>
      </c>
    </row>
    <row r="10" spans="1:13" ht="15" customHeight="1">
      <c r="A10" s="40">
        <v>1.2</v>
      </c>
      <c r="B10" s="41" t="s">
        <v>4</v>
      </c>
      <c r="C10" s="42">
        <v>24003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5">
        <f t="shared" ref="M10:M71" si="0">SUM(C10:L10)</f>
        <v>24003</v>
      </c>
    </row>
    <row r="11" spans="1:13" ht="15" customHeight="1">
      <c r="A11" s="40">
        <v>1.3</v>
      </c>
      <c r="B11" s="41" t="s">
        <v>5</v>
      </c>
      <c r="C11" s="42">
        <v>1010773270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5">
        <f t="shared" si="0"/>
        <v>1010773270</v>
      </c>
    </row>
    <row r="12" spans="1:13" ht="15" customHeight="1">
      <c r="A12" s="40">
        <v>1.4</v>
      </c>
      <c r="B12" s="41" t="s">
        <v>6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5">
        <f t="shared" si="0"/>
        <v>0</v>
      </c>
    </row>
    <row r="13" spans="1:13" ht="15" customHeight="1">
      <c r="A13" s="40">
        <v>1.5</v>
      </c>
      <c r="B13" s="41" t="s">
        <v>7</v>
      </c>
      <c r="C13" s="42">
        <v>1303430265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5">
        <f t="shared" si="0"/>
        <v>1303430265</v>
      </c>
    </row>
    <row r="14" spans="1:13" ht="15" customHeight="1">
      <c r="A14" s="40">
        <v>1.6</v>
      </c>
      <c r="B14" s="41" t="s">
        <v>8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5">
        <f t="shared" si="0"/>
        <v>0</v>
      </c>
    </row>
    <row r="15" spans="1:13" ht="15" customHeight="1">
      <c r="A15" s="40">
        <v>1.7</v>
      </c>
      <c r="B15" s="41" t="s">
        <v>64</v>
      </c>
      <c r="C15" s="42">
        <v>11352825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5">
        <f t="shared" si="0"/>
        <v>11352825</v>
      </c>
    </row>
    <row r="16" spans="1:13" ht="15" customHeight="1">
      <c r="A16" s="40">
        <v>1.8</v>
      </c>
      <c r="B16" s="41" t="s">
        <v>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5">
        <f t="shared" si="0"/>
        <v>0</v>
      </c>
    </row>
    <row r="17" spans="1:13" ht="15" customHeight="1">
      <c r="A17" s="47">
        <v>2</v>
      </c>
      <c r="B17" s="48" t="s">
        <v>10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51">
        <f t="shared" si="0"/>
        <v>0</v>
      </c>
    </row>
    <row r="18" spans="1:13">
      <c r="A18" s="40">
        <v>2.1</v>
      </c>
      <c r="B18" s="41" t="s">
        <v>11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3">
        <f t="shared" si="0"/>
        <v>0</v>
      </c>
    </row>
    <row r="19" spans="1:13" ht="15" customHeight="1">
      <c r="A19" s="40">
        <v>2.2000000000000002</v>
      </c>
      <c r="B19" s="41" t="s">
        <v>12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6">
        <f t="shared" si="0"/>
        <v>0</v>
      </c>
    </row>
    <row r="20" spans="1:13" ht="15" customHeight="1">
      <c r="A20" s="40">
        <v>2.2999999999999998</v>
      </c>
      <c r="B20" s="41" t="s">
        <v>13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6">
        <f t="shared" si="0"/>
        <v>0</v>
      </c>
    </row>
    <row r="21" spans="1:13" ht="15" customHeight="1">
      <c r="A21" s="40">
        <v>2.4</v>
      </c>
      <c r="B21" s="41" t="s">
        <v>66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3">
        <f t="shared" si="0"/>
        <v>0</v>
      </c>
    </row>
    <row r="22" spans="1:13" ht="15" customHeight="1">
      <c r="A22" s="40">
        <v>2.9</v>
      </c>
      <c r="B22" s="41" t="s">
        <v>14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3">
        <f t="shared" si="0"/>
        <v>0</v>
      </c>
    </row>
    <row r="23" spans="1:13" ht="15" customHeight="1">
      <c r="A23" s="47">
        <v>3</v>
      </c>
      <c r="B23" s="48" t="s">
        <v>15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50">
        <f t="shared" si="0"/>
        <v>0</v>
      </c>
    </row>
    <row r="24" spans="1:13" ht="15" customHeight="1">
      <c r="A24" s="40">
        <v>3.1</v>
      </c>
      <c r="B24" s="41" t="s">
        <v>16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5">
        <f t="shared" si="0"/>
        <v>0</v>
      </c>
    </row>
    <row r="25" spans="1:13" ht="15" customHeight="1">
      <c r="A25" s="40">
        <v>3.2</v>
      </c>
      <c r="B25" s="41" t="s">
        <v>67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5">
        <f t="shared" si="0"/>
        <v>0</v>
      </c>
    </row>
    <row r="26" spans="1:13" ht="15" customHeight="1">
      <c r="A26" s="47">
        <v>4</v>
      </c>
      <c r="B26" s="48" t="s">
        <v>17</v>
      </c>
      <c r="C26" s="49">
        <f>SUM(C27:C31)</f>
        <v>859624328</v>
      </c>
      <c r="D26" s="49">
        <f t="shared" ref="D26:L26" si="1">SUM(D27:D31)</f>
        <v>0</v>
      </c>
      <c r="E26" s="49">
        <f t="shared" si="1"/>
        <v>0</v>
      </c>
      <c r="F26" s="49">
        <f t="shared" si="1"/>
        <v>0</v>
      </c>
      <c r="G26" s="49">
        <f t="shared" si="1"/>
        <v>0</v>
      </c>
      <c r="H26" s="49">
        <f t="shared" si="1"/>
        <v>0</v>
      </c>
      <c r="I26" s="49">
        <f t="shared" si="1"/>
        <v>0</v>
      </c>
      <c r="J26" s="49">
        <f t="shared" si="1"/>
        <v>0</v>
      </c>
      <c r="K26" s="49">
        <f t="shared" si="1"/>
        <v>0</v>
      </c>
      <c r="L26" s="49">
        <f t="shared" si="1"/>
        <v>0</v>
      </c>
      <c r="M26" s="51">
        <f t="shared" si="0"/>
        <v>859624328</v>
      </c>
    </row>
    <row r="27" spans="1:13">
      <c r="A27" s="40">
        <v>4.0999999999999996</v>
      </c>
      <c r="B27" s="52" t="s">
        <v>18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45">
        <f t="shared" si="0"/>
        <v>0</v>
      </c>
    </row>
    <row r="28" spans="1:13" ht="15" customHeight="1">
      <c r="A28" s="40">
        <v>4.3</v>
      </c>
      <c r="B28" s="52" t="s">
        <v>19</v>
      </c>
      <c r="C28" s="53">
        <v>854039639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45">
        <f t="shared" si="0"/>
        <v>854039639</v>
      </c>
    </row>
    <row r="29" spans="1:13" ht="15" customHeight="1">
      <c r="A29" s="40">
        <v>4.4000000000000004</v>
      </c>
      <c r="B29" s="52" t="s">
        <v>68</v>
      </c>
      <c r="C29" s="53">
        <v>5584689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45">
        <f t="shared" si="0"/>
        <v>5584689</v>
      </c>
    </row>
    <row r="30" spans="1:13" ht="15" customHeight="1">
      <c r="A30" s="40">
        <v>4.5</v>
      </c>
      <c r="B30" s="41" t="s">
        <v>69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45">
        <f t="shared" si="0"/>
        <v>0</v>
      </c>
    </row>
    <row r="31" spans="1:13" ht="15" customHeight="1">
      <c r="A31" s="40">
        <v>4.9000000000000004</v>
      </c>
      <c r="B31" s="52" t="s">
        <v>20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45">
        <f t="shared" si="0"/>
        <v>0</v>
      </c>
    </row>
    <row r="32" spans="1:13" ht="15" customHeight="1">
      <c r="A32" s="47">
        <v>5</v>
      </c>
      <c r="B32" s="48" t="s">
        <v>21</v>
      </c>
      <c r="C32" s="49">
        <f>SUM(C33:C35)</f>
        <v>19338806</v>
      </c>
      <c r="D32" s="49">
        <f t="shared" ref="D32:L32" si="2">SUM(D33:D35)</f>
        <v>0</v>
      </c>
      <c r="E32" s="49">
        <f t="shared" si="2"/>
        <v>0</v>
      </c>
      <c r="F32" s="49">
        <f t="shared" si="2"/>
        <v>0</v>
      </c>
      <c r="G32" s="49">
        <f t="shared" si="2"/>
        <v>0</v>
      </c>
      <c r="H32" s="49">
        <f t="shared" si="2"/>
        <v>0</v>
      </c>
      <c r="I32" s="49">
        <f t="shared" si="2"/>
        <v>0</v>
      </c>
      <c r="J32" s="49">
        <f t="shared" si="2"/>
        <v>0</v>
      </c>
      <c r="K32" s="49">
        <f t="shared" si="2"/>
        <v>0</v>
      </c>
      <c r="L32" s="49">
        <f t="shared" si="2"/>
        <v>0</v>
      </c>
      <c r="M32" s="51">
        <f t="shared" si="0"/>
        <v>19338806</v>
      </c>
    </row>
    <row r="33" spans="1:13" ht="15" customHeight="1">
      <c r="A33" s="40">
        <v>5.0999999999999996</v>
      </c>
      <c r="B33" s="52" t="s">
        <v>22</v>
      </c>
      <c r="C33" s="53">
        <v>19338806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45">
        <f t="shared" si="0"/>
        <v>19338806</v>
      </c>
    </row>
    <row r="34" spans="1:13" ht="15" customHeight="1">
      <c r="A34" s="40">
        <v>5.4</v>
      </c>
      <c r="B34" s="41" t="s">
        <v>70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45">
        <f t="shared" si="0"/>
        <v>0</v>
      </c>
    </row>
    <row r="35" spans="1:13" ht="15" customHeight="1">
      <c r="A35" s="40">
        <v>5.9</v>
      </c>
      <c r="B35" s="52" t="s">
        <v>71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45">
        <f t="shared" si="0"/>
        <v>0</v>
      </c>
    </row>
    <row r="36" spans="1:13" ht="15" customHeight="1">
      <c r="A36" s="47">
        <v>6</v>
      </c>
      <c r="B36" s="48" t="s">
        <v>23</v>
      </c>
      <c r="C36" s="49">
        <f>SUM(C37:C42)</f>
        <v>91913927</v>
      </c>
      <c r="D36" s="49">
        <f t="shared" ref="D36:L36" si="3">SUM(D37:D42)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49">
        <f t="shared" si="3"/>
        <v>0</v>
      </c>
      <c r="J36" s="49">
        <f t="shared" si="3"/>
        <v>0</v>
      </c>
      <c r="K36" s="49">
        <f t="shared" si="3"/>
        <v>0</v>
      </c>
      <c r="L36" s="49">
        <f t="shared" si="3"/>
        <v>0</v>
      </c>
      <c r="M36" s="51">
        <f t="shared" si="0"/>
        <v>91913927</v>
      </c>
    </row>
    <row r="37" spans="1:13" ht="15" customHeight="1">
      <c r="A37" s="40">
        <v>6.2</v>
      </c>
      <c r="B37" s="52" t="s">
        <v>44</v>
      </c>
      <c r="C37" s="53">
        <v>3709188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45">
        <f t="shared" si="0"/>
        <v>3709188</v>
      </c>
    </row>
    <row r="38" spans="1:13" ht="15" customHeight="1">
      <c r="A38" s="40">
        <v>6.3</v>
      </c>
      <c r="B38" s="52" t="s">
        <v>45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45">
        <f t="shared" si="0"/>
        <v>0</v>
      </c>
    </row>
    <row r="39" spans="1:13" ht="15" customHeight="1">
      <c r="A39" s="40">
        <v>6.4</v>
      </c>
      <c r="B39" s="52" t="s">
        <v>46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45">
        <f t="shared" si="0"/>
        <v>0</v>
      </c>
    </row>
    <row r="40" spans="1:13" ht="15" customHeight="1">
      <c r="A40" s="40">
        <v>6.5</v>
      </c>
      <c r="B40" s="41" t="s">
        <v>72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45">
        <f t="shared" si="0"/>
        <v>0</v>
      </c>
    </row>
    <row r="41" spans="1:13" ht="15" customHeight="1">
      <c r="A41" s="40">
        <v>6.8</v>
      </c>
      <c r="B41" s="52" t="s">
        <v>73</v>
      </c>
      <c r="C41" s="53">
        <v>112552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45">
        <f t="shared" si="0"/>
        <v>112552</v>
      </c>
    </row>
    <row r="42" spans="1:13" ht="15" customHeight="1">
      <c r="A42" s="40">
        <v>6.9</v>
      </c>
      <c r="B42" s="52" t="s">
        <v>24</v>
      </c>
      <c r="C42" s="53">
        <v>88092187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45">
        <f t="shared" si="0"/>
        <v>88092187</v>
      </c>
    </row>
    <row r="43" spans="1:13">
      <c r="A43" s="47">
        <v>7</v>
      </c>
      <c r="B43" s="48" t="s">
        <v>25</v>
      </c>
      <c r="C43" s="49">
        <f>SUM(C44:C51)</f>
        <v>0</v>
      </c>
      <c r="D43" s="49">
        <f t="shared" ref="D43:L43" si="4">SUM(D44:D51)</f>
        <v>0</v>
      </c>
      <c r="E43" s="49">
        <f t="shared" si="4"/>
        <v>0</v>
      </c>
      <c r="F43" s="49">
        <f t="shared" si="4"/>
        <v>0</v>
      </c>
      <c r="G43" s="49">
        <f t="shared" si="4"/>
        <v>0</v>
      </c>
      <c r="H43" s="49">
        <f t="shared" si="4"/>
        <v>0</v>
      </c>
      <c r="I43" s="49">
        <f t="shared" si="4"/>
        <v>0</v>
      </c>
      <c r="J43" s="49">
        <f t="shared" si="4"/>
        <v>0</v>
      </c>
      <c r="K43" s="49">
        <f t="shared" si="4"/>
        <v>0</v>
      </c>
      <c r="L43" s="49">
        <f t="shared" si="4"/>
        <v>0</v>
      </c>
      <c r="M43" s="51">
        <f t="shared" si="0"/>
        <v>0</v>
      </c>
    </row>
    <row r="44" spans="1:13" ht="25.5">
      <c r="A44" s="40">
        <v>7.1</v>
      </c>
      <c r="B44" s="52" t="s">
        <v>74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45">
        <f t="shared" si="0"/>
        <v>0</v>
      </c>
    </row>
    <row r="45" spans="1:13">
      <c r="A45" s="40">
        <v>7.2</v>
      </c>
      <c r="B45" s="52" t="s">
        <v>75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45">
        <f t="shared" si="0"/>
        <v>0</v>
      </c>
    </row>
    <row r="46" spans="1:13" ht="25.5">
      <c r="A46" s="40">
        <v>7.3</v>
      </c>
      <c r="B46" s="52" t="s">
        <v>76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45">
        <f t="shared" si="0"/>
        <v>0</v>
      </c>
    </row>
    <row r="47" spans="1:13" ht="25.5">
      <c r="A47" s="40">
        <v>7.4</v>
      </c>
      <c r="B47" s="52" t="s">
        <v>77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45">
        <f t="shared" si="0"/>
        <v>0</v>
      </c>
    </row>
    <row r="48" spans="1:13" ht="25.5">
      <c r="A48" s="40">
        <v>7.5</v>
      </c>
      <c r="B48" s="52" t="s">
        <v>78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45">
        <f t="shared" si="0"/>
        <v>0</v>
      </c>
    </row>
    <row r="49" spans="1:13" ht="25.5">
      <c r="A49" s="40">
        <v>7.6</v>
      </c>
      <c r="B49" s="52" t="s">
        <v>79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45">
        <f t="shared" si="0"/>
        <v>0</v>
      </c>
    </row>
    <row r="50" spans="1:13" ht="25.5">
      <c r="A50" s="40">
        <v>7.7</v>
      </c>
      <c r="B50" s="52" t="s">
        <v>80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45">
        <f t="shared" si="0"/>
        <v>0</v>
      </c>
    </row>
    <row r="51" spans="1:13" ht="30" customHeight="1">
      <c r="A51" s="40">
        <v>7.8</v>
      </c>
      <c r="B51" s="52" t="s">
        <v>81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45">
        <f t="shared" si="0"/>
        <v>0</v>
      </c>
    </row>
    <row r="52" spans="1:13">
      <c r="A52" s="47">
        <v>8</v>
      </c>
      <c r="B52" s="48" t="s">
        <v>26</v>
      </c>
      <c r="C52" s="49">
        <f>SUM(C53:C57)</f>
        <v>0</v>
      </c>
      <c r="D52" s="49">
        <f t="shared" ref="D52:L52" si="5">SUM(D53:D57)</f>
        <v>0</v>
      </c>
      <c r="E52" s="49">
        <f t="shared" si="5"/>
        <v>462581814</v>
      </c>
      <c r="F52" s="49">
        <f t="shared" si="5"/>
        <v>9593803654</v>
      </c>
      <c r="G52" s="49">
        <f t="shared" si="5"/>
        <v>7895005030</v>
      </c>
      <c r="H52" s="49">
        <f t="shared" si="5"/>
        <v>4547745342</v>
      </c>
      <c r="I52" s="49">
        <f t="shared" si="5"/>
        <v>0</v>
      </c>
      <c r="J52" s="49">
        <f t="shared" si="5"/>
        <v>0</v>
      </c>
      <c r="K52" s="49">
        <f t="shared" si="5"/>
        <v>0</v>
      </c>
      <c r="L52" s="49">
        <f t="shared" si="5"/>
        <v>0</v>
      </c>
      <c r="M52" s="51">
        <f t="shared" si="0"/>
        <v>22499135840</v>
      </c>
    </row>
    <row r="53" spans="1:13">
      <c r="A53" s="40">
        <v>8.1</v>
      </c>
      <c r="B53" s="52" t="s">
        <v>27</v>
      </c>
      <c r="C53" s="53"/>
      <c r="D53" s="53"/>
      <c r="E53" s="54"/>
      <c r="F53" s="54"/>
      <c r="G53" s="54">
        <v>7895005030</v>
      </c>
      <c r="H53" s="54"/>
      <c r="I53" s="43"/>
      <c r="J53" s="55"/>
      <c r="K53" s="44"/>
      <c r="L53" s="44"/>
      <c r="M53" s="45">
        <f t="shared" si="0"/>
        <v>7895005030</v>
      </c>
    </row>
    <row r="54" spans="1:13">
      <c r="A54" s="40">
        <v>8.1999999999999993</v>
      </c>
      <c r="B54" s="52" t="s">
        <v>28</v>
      </c>
      <c r="C54" s="53"/>
      <c r="D54" s="53"/>
      <c r="E54" s="54">
        <v>462581814</v>
      </c>
      <c r="F54" s="54">
        <v>9593803654</v>
      </c>
      <c r="G54" s="54"/>
      <c r="H54" s="54"/>
      <c r="I54" s="43"/>
      <c r="J54" s="55"/>
      <c r="K54" s="44"/>
      <c r="L54" s="44"/>
      <c r="M54" s="45">
        <f t="shared" si="0"/>
        <v>10056385468</v>
      </c>
    </row>
    <row r="55" spans="1:13">
      <c r="A55" s="40">
        <v>8.3000000000000007</v>
      </c>
      <c r="B55" s="52" t="s">
        <v>29</v>
      </c>
      <c r="C55" s="53"/>
      <c r="D55" s="53"/>
      <c r="E55" s="54"/>
      <c r="F55" s="54"/>
      <c r="G55" s="54"/>
      <c r="H55" s="54">
        <v>2908521740</v>
      </c>
      <c r="I55" s="43"/>
      <c r="J55" s="55"/>
      <c r="K55" s="44"/>
      <c r="L55" s="44"/>
      <c r="M55" s="45">
        <f t="shared" si="0"/>
        <v>2908521740</v>
      </c>
    </row>
    <row r="56" spans="1:13">
      <c r="A56" s="40">
        <v>8.4</v>
      </c>
      <c r="B56" s="52" t="s">
        <v>82</v>
      </c>
      <c r="C56" s="53"/>
      <c r="D56" s="53"/>
      <c r="E56" s="54"/>
      <c r="F56" s="54"/>
      <c r="G56" s="54"/>
      <c r="H56" s="54">
        <v>1639223602</v>
      </c>
      <c r="I56" s="43"/>
      <c r="J56" s="55"/>
      <c r="K56" s="44"/>
      <c r="L56" s="44"/>
      <c r="M56" s="45">
        <f t="shared" si="0"/>
        <v>1639223602</v>
      </c>
    </row>
    <row r="57" spans="1:13">
      <c r="A57" s="40">
        <v>8.5</v>
      </c>
      <c r="B57" s="52" t="s">
        <v>83</v>
      </c>
      <c r="C57" s="53"/>
      <c r="D57" s="53"/>
      <c r="E57" s="54"/>
      <c r="F57" s="54"/>
      <c r="G57" s="54"/>
      <c r="H57" s="54">
        <v>0</v>
      </c>
      <c r="I57" s="43"/>
      <c r="J57" s="55"/>
      <c r="K57" s="44"/>
      <c r="L57" s="44"/>
      <c r="M57" s="45">
        <f t="shared" si="0"/>
        <v>0</v>
      </c>
    </row>
    <row r="58" spans="1:13" ht="12.75" customHeight="1">
      <c r="A58" s="47">
        <v>9</v>
      </c>
      <c r="B58" s="48" t="s">
        <v>30</v>
      </c>
      <c r="C58" s="49">
        <f>SUM(C59:C62)</f>
        <v>0</v>
      </c>
      <c r="D58" s="49">
        <f t="shared" ref="D58:L58" si="6">SUM(D59:D62)</f>
        <v>0</v>
      </c>
      <c r="E58" s="49">
        <f t="shared" si="6"/>
        <v>0</v>
      </c>
      <c r="F58" s="49">
        <f t="shared" si="6"/>
        <v>0</v>
      </c>
      <c r="G58" s="49">
        <f t="shared" si="6"/>
        <v>0</v>
      </c>
      <c r="H58" s="49">
        <f t="shared" si="6"/>
        <v>0</v>
      </c>
      <c r="I58" s="49">
        <f t="shared" si="6"/>
        <v>0</v>
      </c>
      <c r="J58" s="49">
        <f t="shared" si="6"/>
        <v>0</v>
      </c>
      <c r="K58" s="49">
        <f t="shared" si="6"/>
        <v>0</v>
      </c>
      <c r="L58" s="49">
        <f t="shared" si="6"/>
        <v>0</v>
      </c>
      <c r="M58" s="51">
        <f t="shared" si="0"/>
        <v>0</v>
      </c>
    </row>
    <row r="59" spans="1:13">
      <c r="A59" s="40">
        <v>9.1</v>
      </c>
      <c r="B59" s="52" t="s">
        <v>84</v>
      </c>
      <c r="C59" s="53"/>
      <c r="D59" s="53"/>
      <c r="E59" s="54"/>
      <c r="F59" s="54"/>
      <c r="G59" s="54"/>
      <c r="H59" s="54"/>
      <c r="I59" s="43"/>
      <c r="J59" s="55"/>
      <c r="K59" s="44"/>
      <c r="L59" s="44"/>
      <c r="M59" s="45">
        <f t="shared" si="0"/>
        <v>0</v>
      </c>
    </row>
    <row r="60" spans="1:13">
      <c r="A60" s="40">
        <v>9.3000000000000007</v>
      </c>
      <c r="B60" s="52" t="s">
        <v>85</v>
      </c>
      <c r="C60" s="53"/>
      <c r="D60" s="53"/>
      <c r="E60" s="54"/>
      <c r="F60" s="54"/>
      <c r="G60" s="54"/>
      <c r="H60" s="54"/>
      <c r="I60" s="46"/>
      <c r="J60" s="55"/>
      <c r="K60" s="44"/>
      <c r="L60" s="44"/>
      <c r="M60" s="45">
        <f t="shared" si="0"/>
        <v>0</v>
      </c>
    </row>
    <row r="61" spans="1:13">
      <c r="A61" s="40">
        <v>9.5</v>
      </c>
      <c r="B61" s="52" t="s">
        <v>31</v>
      </c>
      <c r="C61" s="53"/>
      <c r="D61" s="53"/>
      <c r="E61" s="54"/>
      <c r="F61" s="54"/>
      <c r="G61" s="54"/>
      <c r="H61" s="54"/>
      <c r="I61" s="46"/>
      <c r="J61" s="55"/>
      <c r="K61" s="44"/>
      <c r="L61" s="44"/>
      <c r="M61" s="45">
        <f t="shared" si="0"/>
        <v>0</v>
      </c>
    </row>
    <row r="62" spans="1:13">
      <c r="A62" s="40">
        <v>9.6999999999999993</v>
      </c>
      <c r="B62" s="52" t="s">
        <v>86</v>
      </c>
      <c r="C62" s="53"/>
      <c r="D62" s="53"/>
      <c r="E62" s="54"/>
      <c r="F62" s="54"/>
      <c r="G62" s="54"/>
      <c r="H62" s="54"/>
      <c r="I62" s="46"/>
      <c r="J62" s="55"/>
      <c r="K62" s="44"/>
      <c r="L62" s="44"/>
      <c r="M62" s="45">
        <f t="shared" si="0"/>
        <v>0</v>
      </c>
    </row>
    <row r="63" spans="1:13">
      <c r="A63" s="47" t="s">
        <v>32</v>
      </c>
      <c r="B63" s="48" t="s">
        <v>33</v>
      </c>
      <c r="C63" s="49">
        <f>SUM(C64:C68)</f>
        <v>0</v>
      </c>
      <c r="D63" s="49">
        <f t="shared" ref="D63:L63" si="7">SUM(D64:D68)</f>
        <v>0</v>
      </c>
      <c r="E63" s="49">
        <f t="shared" si="7"/>
        <v>0</v>
      </c>
      <c r="F63" s="49">
        <f t="shared" si="7"/>
        <v>0</v>
      </c>
      <c r="G63" s="49">
        <f t="shared" si="7"/>
        <v>0</v>
      </c>
      <c r="H63" s="49">
        <f t="shared" si="7"/>
        <v>0</v>
      </c>
      <c r="I63" s="49">
        <f t="shared" si="7"/>
        <v>0</v>
      </c>
      <c r="J63" s="49">
        <f t="shared" si="7"/>
        <v>0</v>
      </c>
      <c r="K63" s="49">
        <f t="shared" si="7"/>
        <v>0</v>
      </c>
      <c r="L63" s="49">
        <f t="shared" si="7"/>
        <v>7694927</v>
      </c>
      <c r="M63" s="51">
        <f t="shared" si="0"/>
        <v>7694927</v>
      </c>
    </row>
    <row r="64" spans="1:13" ht="12.75" customHeight="1">
      <c r="A64" s="40">
        <v>10.1</v>
      </c>
      <c r="B64" s="56" t="s">
        <v>34</v>
      </c>
      <c r="C64" s="53"/>
      <c r="D64" s="53"/>
      <c r="E64" s="54"/>
      <c r="F64" s="54"/>
      <c r="G64" s="54"/>
      <c r="H64" s="54"/>
      <c r="I64" s="57"/>
      <c r="J64" s="55"/>
      <c r="K64" s="44"/>
      <c r="L64" s="44">
        <v>6789995</v>
      </c>
      <c r="M64" s="45">
        <f t="shared" si="0"/>
        <v>6789995</v>
      </c>
    </row>
    <row r="65" spans="1:13">
      <c r="A65" s="40">
        <v>10.199999999999999</v>
      </c>
      <c r="B65" s="56" t="s">
        <v>87</v>
      </c>
      <c r="C65" s="53"/>
      <c r="D65" s="53"/>
      <c r="E65" s="54"/>
      <c r="F65" s="54"/>
      <c r="G65" s="54"/>
      <c r="H65" s="54"/>
      <c r="I65" s="57"/>
      <c r="J65" s="55"/>
      <c r="K65" s="44"/>
      <c r="L65" s="44"/>
      <c r="M65" s="45">
        <f t="shared" si="0"/>
        <v>0</v>
      </c>
    </row>
    <row r="66" spans="1:13">
      <c r="A66" s="40">
        <v>10.3</v>
      </c>
      <c r="B66" s="56" t="s">
        <v>88</v>
      </c>
      <c r="C66" s="53"/>
      <c r="D66" s="53"/>
      <c r="E66" s="54"/>
      <c r="F66" s="54"/>
      <c r="G66" s="54"/>
      <c r="H66" s="54"/>
      <c r="I66" s="57"/>
      <c r="J66" s="55"/>
      <c r="K66" s="44"/>
      <c r="L66" s="44"/>
      <c r="M66" s="45">
        <f t="shared" si="0"/>
        <v>0</v>
      </c>
    </row>
    <row r="67" spans="1:13">
      <c r="A67" s="40">
        <v>10.4</v>
      </c>
      <c r="B67" s="56" t="s">
        <v>89</v>
      </c>
      <c r="C67" s="53"/>
      <c r="D67" s="53"/>
      <c r="E67" s="54"/>
      <c r="F67" s="54"/>
      <c r="G67" s="54"/>
      <c r="H67" s="54"/>
      <c r="I67" s="57"/>
      <c r="J67" s="55"/>
      <c r="K67" s="44"/>
      <c r="L67" s="44"/>
      <c r="M67" s="45">
        <f t="shared" si="0"/>
        <v>0</v>
      </c>
    </row>
    <row r="68" spans="1:13">
      <c r="A68" s="40">
        <v>10.9</v>
      </c>
      <c r="B68" s="56" t="s">
        <v>35</v>
      </c>
      <c r="C68" s="54"/>
      <c r="D68" s="54"/>
      <c r="E68" s="54"/>
      <c r="F68" s="54"/>
      <c r="G68" s="54"/>
      <c r="H68" s="54"/>
      <c r="I68" s="57"/>
      <c r="J68" s="55"/>
      <c r="K68" s="44"/>
      <c r="L68" s="44">
        <v>904932</v>
      </c>
      <c r="M68" s="45">
        <f t="shared" si="0"/>
        <v>904932</v>
      </c>
    </row>
    <row r="69" spans="1:13">
      <c r="A69" s="58" t="s">
        <v>36</v>
      </c>
      <c r="B69" s="48" t="s">
        <v>37</v>
      </c>
      <c r="C69" s="49">
        <f>C70</f>
        <v>0</v>
      </c>
      <c r="D69" s="49">
        <f t="shared" ref="D69:L69" si="8">D70</f>
        <v>0</v>
      </c>
      <c r="E69" s="49">
        <f t="shared" si="8"/>
        <v>0</v>
      </c>
      <c r="F69" s="49">
        <f t="shared" si="8"/>
        <v>0</v>
      </c>
      <c r="G69" s="49">
        <f t="shared" si="8"/>
        <v>0</v>
      </c>
      <c r="H69" s="49">
        <f t="shared" si="8"/>
        <v>0</v>
      </c>
      <c r="I69" s="49">
        <f t="shared" si="8"/>
        <v>0</v>
      </c>
      <c r="J69" s="49">
        <f t="shared" si="8"/>
        <v>0</v>
      </c>
      <c r="K69" s="49">
        <f t="shared" si="8"/>
        <v>550000000</v>
      </c>
      <c r="L69" s="49">
        <f t="shared" si="8"/>
        <v>0</v>
      </c>
      <c r="M69" s="51">
        <f t="shared" si="0"/>
        <v>550000000</v>
      </c>
    </row>
    <row r="70" spans="1:13">
      <c r="A70" s="59">
        <v>11.1</v>
      </c>
      <c r="B70" s="60" t="s">
        <v>38</v>
      </c>
      <c r="C70" s="53"/>
      <c r="D70" s="53"/>
      <c r="E70" s="54"/>
      <c r="F70" s="54"/>
      <c r="G70" s="54"/>
      <c r="H70" s="54"/>
      <c r="I70" s="46"/>
      <c r="J70" s="55"/>
      <c r="K70" s="44">
        <v>550000000</v>
      </c>
      <c r="L70" s="44"/>
      <c r="M70" s="45">
        <f t="shared" si="0"/>
        <v>550000000</v>
      </c>
    </row>
    <row r="71" spans="1:13" ht="15.75" customHeight="1" thickBot="1">
      <c r="A71" s="114" t="s">
        <v>39</v>
      </c>
      <c r="B71" s="115"/>
      <c r="C71" s="71">
        <f>C8+C17+C23+C26+C32+C36+C43+C52+C58+C63+C69</f>
        <v>3360282862</v>
      </c>
      <c r="D71" s="71">
        <f t="shared" ref="D71:L71" si="9">D8+D17+D23+D26+D32+D36+D43+D52+D58+D63+D69</f>
        <v>0</v>
      </c>
      <c r="E71" s="71">
        <f t="shared" si="9"/>
        <v>462581814</v>
      </c>
      <c r="F71" s="71">
        <f t="shared" si="9"/>
        <v>9593803654</v>
      </c>
      <c r="G71" s="71">
        <f t="shared" si="9"/>
        <v>7895005030</v>
      </c>
      <c r="H71" s="71">
        <f t="shared" si="9"/>
        <v>4547745342</v>
      </c>
      <c r="I71" s="71">
        <f t="shared" si="9"/>
        <v>0</v>
      </c>
      <c r="J71" s="71">
        <f t="shared" si="9"/>
        <v>0</v>
      </c>
      <c r="K71" s="71">
        <f t="shared" si="9"/>
        <v>550000000</v>
      </c>
      <c r="L71" s="71">
        <f t="shared" si="9"/>
        <v>7694927</v>
      </c>
      <c r="M71" s="72">
        <f t="shared" si="0"/>
        <v>26417113629</v>
      </c>
    </row>
    <row r="72" spans="1:13" ht="12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</row>
    <row r="73" spans="1:13" ht="12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</row>
    <row r="74" spans="1:13" ht="1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</row>
    <row r="75" spans="1:13" ht="16.5">
      <c r="A75" s="63" t="s">
        <v>92</v>
      </c>
      <c r="E75" s="31"/>
      <c r="F75" s="31"/>
      <c r="G75" s="31"/>
      <c r="H75" s="31"/>
    </row>
    <row r="76" spans="1:13" ht="16.5">
      <c r="A76" s="113" t="s">
        <v>94</v>
      </c>
      <c r="B76" s="113"/>
      <c r="E76" s="31"/>
      <c r="F76" s="31"/>
      <c r="G76" s="31"/>
      <c r="H76" s="31"/>
    </row>
    <row r="77" spans="1:13">
      <c r="A77" s="66"/>
      <c r="B77" s="66"/>
      <c r="C77" s="66"/>
      <c r="D77" s="111"/>
      <c r="E77" s="111"/>
      <c r="F77" s="66"/>
      <c r="J77" s="66"/>
      <c r="K77" s="66"/>
      <c r="L77" s="66"/>
    </row>
    <row r="78" spans="1:13" ht="36.75" customHeight="1">
      <c r="C78" s="67"/>
      <c r="D78"/>
      <c r="E78" s="84" t="s">
        <v>104</v>
      </c>
      <c r="F78" s="84"/>
      <c r="G78" s="84"/>
      <c r="J78" s="84" t="s">
        <v>100</v>
      </c>
      <c r="K78" s="84"/>
      <c r="L78" s="84"/>
    </row>
    <row r="79" spans="1:13" ht="15">
      <c r="C79" s="67"/>
      <c r="D79"/>
      <c r="E79"/>
      <c r="F79" s="67"/>
      <c r="G79" s="67"/>
      <c r="J79" s="67"/>
      <c r="K79" s="67"/>
      <c r="L79" s="67"/>
    </row>
    <row r="80" spans="1:13" ht="45" customHeight="1">
      <c r="C80" s="67"/>
      <c r="D80"/>
      <c r="E80" s="80"/>
      <c r="F80" s="1"/>
      <c r="G80" s="1"/>
      <c r="J80" s="1"/>
      <c r="K80" s="1"/>
      <c r="L80" s="1"/>
    </row>
    <row r="81" spans="3:12" ht="15">
      <c r="C81" s="67"/>
      <c r="D81"/>
      <c r="E81" s="112" t="s">
        <v>101</v>
      </c>
      <c r="F81" s="112"/>
      <c r="G81" s="112"/>
      <c r="J81" s="112" t="s">
        <v>61</v>
      </c>
      <c r="K81" s="112"/>
      <c r="L81" s="112"/>
    </row>
    <row r="82" spans="3:12">
      <c r="J82" s="65"/>
      <c r="K82" s="65"/>
    </row>
    <row r="83" spans="3:12">
      <c r="J83" s="65"/>
      <c r="K83" s="65"/>
    </row>
  </sheetData>
  <mergeCells count="19">
    <mergeCell ref="A76:B76"/>
    <mergeCell ref="A2:M2"/>
    <mergeCell ref="A3:M3"/>
    <mergeCell ref="A4:M4"/>
    <mergeCell ref="A71:B71"/>
    <mergeCell ref="A6:A7"/>
    <mergeCell ref="B6:B7"/>
    <mergeCell ref="C6:C7"/>
    <mergeCell ref="D6:D7"/>
    <mergeCell ref="E6:H6"/>
    <mergeCell ref="I6:J6"/>
    <mergeCell ref="K6:K7"/>
    <mergeCell ref="L6:L7"/>
    <mergeCell ref="M6:M7"/>
    <mergeCell ref="D77:E77"/>
    <mergeCell ref="J78:L78"/>
    <mergeCell ref="J81:L81"/>
    <mergeCell ref="E78:G78"/>
    <mergeCell ref="E81:G81"/>
  </mergeCells>
  <dataValidations count="2">
    <dataValidation type="whole" operator="greaterThanOrEqual" allowBlank="1" showInputMessage="1" showErrorMessage="1" sqref="I70 I53:I57 I59:I62 I64:I68" xr:uid="{00000000-0002-0000-0100-000000000000}">
      <formula1>0</formula1>
    </dataValidation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6:B7" xr:uid="{00000000-0002-0000-0100-000001000000}">
      <formula1>0</formula1>
    </dataValidation>
  </dataValidations>
  <hyperlinks>
    <hyperlink ref="B16" location="_ftn3" display="_ftn3" xr:uid="{00000000-0004-0000-0100-000000000000}"/>
    <hyperlink ref="B23" location="_ftnref1" display="_ftnref1" xr:uid="{00000000-0004-0000-0100-000001000000}"/>
    <hyperlink ref="B24" location="_ftnref2" display="_ftnref2" xr:uid="{00000000-0004-0000-0100-000002000000}"/>
    <hyperlink ref="B26" location="_ftnref3" display="_ftnref3" xr:uid="{00000000-0004-0000-0100-000003000000}"/>
    <hyperlink ref="B9" location="_ftn2" display="_ftn2" xr:uid="{00000000-0004-0000-0100-000004000000}"/>
    <hyperlink ref="B8" location="_ftn1" display="_ftn1" xr:uid="{00000000-0004-0000-0100-000005000000}"/>
    <hyperlink ref="B25" location="_ftnref2" display="_ftnref2" xr:uid="{00000000-0004-0000-0100-000006000000}"/>
    <hyperlink ref="B30" location="_ftnref2" display="_ftnref2" xr:uid="{00000000-0004-0000-0100-000007000000}"/>
    <hyperlink ref="B34" location="_ftnref2" display="_ftnref2" xr:uid="{00000000-0004-0000-0100-000008000000}"/>
    <hyperlink ref="B40" location="_ftnref2" display="_ftnref2" xr:uid="{00000000-0004-0000-0100-000009000000}"/>
  </hyperlinks>
  <printOptions horizontalCentered="1"/>
  <pageMargins left="0.28999999999999998" right="0.19" top="0.12" bottom="0.15" header="0" footer="0"/>
  <pageSetup scale="42" orientation="landscape" r:id="rId1"/>
  <ignoredErrors>
    <ignoredError sqref="C8" formulaRange="1"/>
    <ignoredError sqref="M18:M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ANEXO E</vt:lpstr>
      <vt:lpstr>ANEXO F</vt:lpstr>
      <vt:lpstr>'ANEXO F'!_ftn1</vt:lpstr>
      <vt:lpstr>'ANEXO F'!_ftn2</vt:lpstr>
      <vt:lpstr>'ANEXO F'!_ftn3</vt:lpstr>
      <vt:lpstr>'ANEXO F'!_ftnref1</vt:lpstr>
      <vt:lpstr>'ANEXO F'!_ftnref2</vt:lpstr>
      <vt:lpstr>'ANEXO F'!_ftnref3</vt:lpstr>
      <vt:lpstr>'ANEXO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Despacho Roberto</dc:creator>
  <cp:lastModifiedBy>Blanca Maria Geraldo Lopez</cp:lastModifiedBy>
  <cp:lastPrinted>2025-04-22T00:31:12Z</cp:lastPrinted>
  <dcterms:created xsi:type="dcterms:W3CDTF">2022-03-06T21:21:35Z</dcterms:created>
  <dcterms:modified xsi:type="dcterms:W3CDTF">2025-04-22T00:55:39Z</dcterms:modified>
</cp:coreProperties>
</file>